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Функциональная" sheetId="1" r:id="rId1"/>
    <sheet name="Ведомстенная" sheetId="2" r:id="rId2"/>
    <sheet name="Дефицит" sheetId="3" r:id="rId3"/>
  </sheets>
  <definedNames>
    <definedName name="APPT" localSheetId="0">'Функциональная'!#REF!</definedName>
    <definedName name="FIO" localSheetId="0">'Функциональная'!#REF!</definedName>
    <definedName name="SIGN" localSheetId="0">'Функциональная'!$A$28:$E$29</definedName>
    <definedName name="_xlnm.Print_Area" localSheetId="1">'Ведомстенная'!$A$1:$F$684</definedName>
    <definedName name="_xlnm.Print_Area" localSheetId="0">'Функциональная'!$A$1:$E$520</definedName>
  </definedNames>
  <calcPr fullCalcOnLoad="1"/>
</workbook>
</file>

<file path=xl/sharedStrings.xml><?xml version="1.0" encoding="utf-8"?>
<sst xmlns="http://schemas.openxmlformats.org/spreadsheetml/2006/main" count="5354" uniqueCount="579">
  <si>
    <t/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</si>
  <si>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</si>
  <si>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</si>
  <si>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</si>
  <si>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</si>
  <si>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</si>
  <si>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</si>
  <si>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</si>
  <si>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</si>
  <si>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</si>
  <si>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</si>
  <si>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</si>
  <si>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</si>
  <si>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</si>
  <si>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</si>
  <si>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</si>
  <si>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</si>
  <si>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</si>
  <si>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</si>
  <si>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</si>
  <si>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Обеспечение деятельности органов местного самоуправления за счет средств местного бюджета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</si>
  <si>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</si>
  <si>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</si>
  <si>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</si>
  <si>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</si>
  <si>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</si>
  <si>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Организация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</si>
  <si>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</si>
  <si>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</si>
  <si>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0020497</t>
  </si>
  <si>
    <t>Создание административных комиссий и определение перечня должностных лиц , уполномоченных составлять протоколы об административных нарушениях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</si>
  <si>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</si>
  <si>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</si>
  <si>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</si>
  <si>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</si>
  <si>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0020470</t>
  </si>
  <si>
    <t>Организация работы Контрольно-счетной комиссии</t>
  </si>
  <si>
    <t>0022500</t>
  </si>
  <si>
    <t>Руководитель контрольно-счетной палаты муниципального образования и его заместители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</si>
  <si>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</si>
  <si>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</si>
  <si>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</si>
  <si>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</si>
  <si>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</si>
  <si>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</si>
  <si>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</si>
  <si>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</si>
  <si>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0112</t>
  </si>
  <si>
    <t>Резервные фонды</t>
  </si>
  <si>
    <t>0700000</t>
  </si>
  <si>
    <t>0700500</t>
  </si>
  <si>
    <t>Резервные фонды местных администраций</t>
  </si>
  <si>
    <t>013</t>
  </si>
  <si>
    <t>Прочие расходы</t>
  </si>
  <si>
    <t>0114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</si>
  <si>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</si>
  <si>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</si>
  <si>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</si>
  <si>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</si>
  <si>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</si>
  <si>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</si>
  <si>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</si>
  <si>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</si>
  <si>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</si>
  <si>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0920302</t>
  </si>
  <si>
    <t>Расходы на проведение официальных мероприятий</t>
  </si>
  <si>
    <t>0920310</t>
  </si>
  <si>
    <t>Единовременная денежная премия лицам, награжденным Почетной грамотой  и Благодарственным письмом Главы городского округа</t>
  </si>
  <si>
    <t>0920311</t>
  </si>
  <si>
    <t>Приобретение жилья для молодых специалистов</t>
  </si>
  <si>
    <t>0920320</t>
  </si>
  <si>
    <t>Единовременная денежная премия лицам, награжденным Почетной грамотой Собрания депутатов</t>
  </si>
  <si>
    <t>0920350</t>
  </si>
  <si>
    <t>Приобретение спецтехники для муниципальных нужд</t>
  </si>
  <si>
    <t>5240000</t>
  </si>
  <si>
    <t>Выполнение налоговых обязательств</t>
  </si>
  <si>
    <t>7950000</t>
  </si>
  <si>
    <t>Целевые программы муниципальных образований</t>
  </si>
  <si>
    <t>7950009</t>
  </si>
  <si>
    <t>Муниципальная целевая программа "Формирование и регистрация муниципального имущества Усть-Катавского городского округа на 2010-2012 годы"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</si>
  <si>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</si>
  <si>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</si>
  <si>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</si>
  <si>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</si>
  <si>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</si>
  <si>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</si>
  <si>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</si>
  <si>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</si>
  <si>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</si>
  <si>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</si>
  <si>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</si>
  <si>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</si>
  <si>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</si>
  <si>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</si>
  <si>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</si>
  <si>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</si>
  <si>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</si>
  <si>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</si>
  <si>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</si>
  <si>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</si>
  <si>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</si>
  <si>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</si>
  <si>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</si>
  <si>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</si>
  <si>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</si>
  <si>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</si>
  <si>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</si>
  <si>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</si>
  <si>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7950002</t>
  </si>
  <si>
    <t>Муниципальная целевая программа Усть-Катавского городского округа "Повышение безопасности дорожного движения на 2008-2010 годы"</t>
  </si>
  <si>
    <t>7950040</t>
  </si>
  <si>
    <t>МЦП "Профилактика правонарушений в Усть-Катавском городском округе на 2010-2012 годы"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</si>
  <si>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</si>
  <si>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</si>
  <si>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7950011</t>
  </si>
  <si>
    <t>Ведомственная целевая программа "Обеспечение безопасности жизнедеятельности населения Усть-Катавского городского округа на 2010 год"</t>
  </si>
  <si>
    <t>0400</t>
  </si>
  <si>
    <t>НАЦИОНАЛЬНАЯ ЭКОНОМИКА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</si>
  <si>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</si>
  <si>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</si>
  <si>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</si>
  <si>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</si>
  <si>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</si>
  <si>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</si>
  <si>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054</t>
  </si>
  <si>
    <t>7951000</t>
  </si>
  <si>
    <t>МЦП реализации национального проекта "Доступное и комфортное жилье - гражданам России"</t>
  </si>
  <si>
    <t>7951014</t>
  </si>
  <si>
    <t>Подпрограмма "Подготовка земельных участков для освоения в целях жилищного строительства"</t>
  </si>
  <si>
    <t>7952000</t>
  </si>
  <si>
    <t>МЦП "Поддержка  и развитие малого предпринимательства в Усть-Кат гор округе на 2006-2008годы"</t>
  </si>
  <si>
    <t>0500</t>
  </si>
  <si>
    <t>ЖИЛИЩНО-КОММУНАЛЬНОЕ ХОЗЯЙСТВО</t>
  </si>
  <si>
    <t>0501</t>
  </si>
  <si>
    <t>Жилищное хозяйство</t>
  </si>
  <si>
    <t>006</t>
  </si>
  <si>
    <t>Субсидии юридическим лицам</t>
  </si>
  <si>
    <t>7951013</t>
  </si>
  <si>
    <t>Подпрограмма "Модернизация и реконструкция коммунальной инфраструктуры" (модернизация жилищного фонда)</t>
  </si>
  <si>
    <t>003</t>
  </si>
  <si>
    <t>Бюджетные инвестиции</t>
  </si>
  <si>
    <t>7953000</t>
  </si>
  <si>
    <t>Муниципальная адресная программа "Поэтапный переход на отпуск коммунальных ресурсов потребителям в соответствии с показателями коллективных (общедомовых) приборов учета Усть-Катавского городского округа на 2010-2011 годы"</t>
  </si>
  <si>
    <t>0502</t>
  </si>
  <si>
    <t>Коммунальное хозяйство</t>
  </si>
  <si>
    <t>7950007</t>
  </si>
  <si>
    <t>Муниципальная целевая программа "Чистая вода" на территории Усть-Катавского городского округа на 2009-2020гг.</t>
  </si>
  <si>
    <t>7951015</t>
  </si>
  <si>
    <t>Подпрограмма "Модернизация и реконструкция коммунальной инфраструктуры" (модернизация систем теплоснабжения, водоснабжения и водоотведения)</t>
  </si>
  <si>
    <t>0503</t>
  </si>
  <si>
    <t>Благоустройство</t>
  </si>
  <si>
    <t>6000000</t>
  </si>
  <si>
    <t>6000100</t>
  </si>
  <si>
    <t>Уличное освещение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</si>
  <si>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</si>
  <si>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</si>
  <si>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6000214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</si>
  <si>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средств местного бюджета</t>
  </si>
  <si>
    <t>6000266</t>
  </si>
  <si>
    <t>Обеспечение выполнения работ по внедрению и содержанию тех.средств, организации и регулированию дорожного движения в муниципальных образованиях за счет субсидии из областного бюджета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</si>
  <si>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</si>
  <si>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</si>
  <si>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</si>
  <si>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</si>
  <si>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</si>
  <si>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</si>
  <si>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</si>
  <si>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</si>
  <si>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7951016</t>
  </si>
  <si>
    <t>Подпрограмма "Модернизация и реконструкция коммунальной инфраструктуры" (газификация)</t>
  </si>
  <si>
    <t>0600</t>
  </si>
  <si>
    <t>ОХРАНА ОКРУЖАЮЩЕЙ СРЕДЫ</t>
  </si>
  <si>
    <t>0605</t>
  </si>
  <si>
    <t>Другие вопросы в области охраны окружающей среды</t>
  </si>
  <si>
    <t>0020478</t>
  </si>
  <si>
    <t>Расходы за счет  субвенции из областного бюджета на реализацию переданных государственных полномочий в области охраны окружающей среды</t>
  </si>
  <si>
    <t>7950004</t>
  </si>
  <si>
    <t>МЦП "Оздоровление экологической обстановки в Усть-Катавском городском округе на 2009-2011 годы"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</si>
  <si>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</si>
  <si>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</si>
  <si>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</si>
  <si>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</si>
  <si>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</si>
  <si>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</si>
  <si>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</si>
  <si>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Обеспечение деятельности подведомственных учреждений</t>
  </si>
  <si>
    <t>4209901</t>
  </si>
  <si>
    <t>Выплата ежемесячной надбавки к зараб.плате молодым спец. за счет ОЦП по реализ. НП "Образование"</t>
  </si>
  <si>
    <t>908</t>
  </si>
  <si>
    <t>Реализация национального проекта Образование в Челябинской области</t>
  </si>
  <si>
    <t>4209911</t>
  </si>
  <si>
    <t>Содержание и обеспечение деятельности  дошкольных образовательных учреждений за счет средств местного бюджета</t>
  </si>
  <si>
    <t>001</t>
  </si>
  <si>
    <t>Выполнение функций бюджетными учреждениями</t>
  </si>
  <si>
    <t>4209962</t>
  </si>
  <si>
    <t>Расходы за счет субсидии из областного бюджета на обеспечение продуктами питания учреждений социальной сферы муниципальных образований</t>
  </si>
  <si>
    <t>4209967</t>
  </si>
  <si>
    <t>Расходы за счет субвенции из областного бюджета на организацию воспитания и обучения детей-инвалидов на дому и в дошкольных учреждениях</t>
  </si>
  <si>
    <t>5220000</t>
  </si>
  <si>
    <t>Региональные целевые программы</t>
  </si>
  <si>
    <t>5221500</t>
  </si>
  <si>
    <t>Областная целевая программа "Поддержка и развитие дошкольного образования в Челябинской области" на 2010-2014 годы</t>
  </si>
  <si>
    <t>5221501</t>
  </si>
  <si>
    <t>Компенсация части родительской платы малообеспеченным, неблагополучным семьям</t>
  </si>
  <si>
    <t>5221503</t>
  </si>
  <si>
    <t>Выплата надбавки воспитателям, заведующим МДОУ ведущим воспит работу</t>
  </si>
  <si>
    <t>7950050</t>
  </si>
  <si>
    <t>МЦП "Развитие дошкольного образования в Усть-Катавском городском округе на 2008-2010 годы"</t>
  </si>
  <si>
    <t>0702</t>
  </si>
  <si>
    <t>Общее образование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</si>
  <si>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</si>
  <si>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</si>
  <si>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</si>
  <si>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</si>
  <si>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</si>
  <si>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собственности муниципальных образований</t>
  </si>
  <si>
    <t>4210000</t>
  </si>
  <si>
    <t>Школы - детские сады, школы начальные, неполные средние и средние</t>
  </si>
  <si>
    <t>4219900</t>
  </si>
  <si>
    <t>4219901</t>
  </si>
  <si>
    <t>4219911</t>
  </si>
  <si>
    <t>950</t>
  </si>
  <si>
    <t>Расходы на обеспечение группы кратковременного содержания</t>
  </si>
  <si>
    <t>4219959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</si>
  <si>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</si>
  <si>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</si>
  <si>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4219970</t>
  </si>
  <si>
    <t>Расходы за счетсубсидии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</si>
  <si>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4219975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</si>
  <si>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 и трехразового питания за счет субсидии из областного бюджета</t>
  </si>
  <si>
    <t>4219988</t>
  </si>
  <si>
    <t>Обеспечение деятельности школ-детских садов, школ начальных, неполных средсних и средних за счет субвенции местным бюджетам на обеспечение государственных гарантий прав граждан в сфере образования</t>
  </si>
  <si>
    <t>4230000</t>
  </si>
  <si>
    <t>Учреждения по внешкольной работе с детьми</t>
  </si>
  <si>
    <t>4239900</t>
  </si>
  <si>
    <t>4239911</t>
  </si>
  <si>
    <t>Содержание и обеспечение деятельности учреждений по внешкольной работе с детьми за счет средств местного бюджета</t>
  </si>
  <si>
    <t>4239970</t>
  </si>
  <si>
    <t>4239976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</si>
  <si>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</si>
  <si>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4240000</t>
  </si>
  <si>
    <t>Детские дома</t>
  </si>
  <si>
    <t>4249900</t>
  </si>
  <si>
    <t>4249970</t>
  </si>
  <si>
    <t>Расходы на выплату  библиот.работникам муниц.учрежд.лечебного пособия и ежемес.надб.к зараб.плате за выслугу лет за счет субсидии из обл.бюджета</t>
  </si>
  <si>
    <t>4249975</t>
  </si>
  <si>
    <t>Расходы за счет субвенции из областного бюджета на содержание и обеспечение деятельности  детских домов</t>
  </si>
  <si>
    <t>4330000</t>
  </si>
  <si>
    <t>Специальные (коррекционные) учреждения</t>
  </si>
  <si>
    <t>4339900</t>
  </si>
  <si>
    <t>4339970</t>
  </si>
  <si>
    <t>4339975</t>
  </si>
  <si>
    <t>4339982</t>
  </si>
  <si>
    <t>Расходы за счет субвенции из областного бюджета на организацию предоставления дошкольного и общего образования по осн.образ.программам в муниц.спец.(коррекционных) образ. учрежд. для обучающихся, воспитанников с отклонениями в развитии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</si>
  <si>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</si>
  <si>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</si>
  <si>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</si>
  <si>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</si>
  <si>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</si>
  <si>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Ежемесячное денежное вознаграждение за классное руководство за счет средств областного бюджета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</si>
  <si>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</si>
  <si>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</si>
  <si>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</si>
  <si>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4529911</t>
  </si>
  <si>
    <t>Содержание  и обеспечение деятельности учебно-методических кабинетов, централизованных бухгалтерий, групп хозяйственного обслуживания, межшкольных учебно-производственных комбинатов за счет средств местного бюджета</t>
  </si>
  <si>
    <t>0707</t>
  </si>
  <si>
    <t>Молодежная политика и оздоровление детей</t>
  </si>
  <si>
    <t>7950008</t>
  </si>
  <si>
    <t>Ведомственная целевая программа "Поддержка и развитие молодых граждан Усть-Катавского городского округа на 2010 год"</t>
  </si>
  <si>
    <t>447</t>
  </si>
  <si>
    <t>Проведение оздоровительных и других мероприятий для детей и молодежи</t>
  </si>
  <si>
    <t>7950012</t>
  </si>
  <si>
    <t>МЦП "Организация отдыха и оздоровления детей и подростков в 2010 году"</t>
  </si>
  <si>
    <t>0709</t>
  </si>
  <si>
    <t>Другие вопросы в области образования</t>
  </si>
  <si>
    <t>4360000</t>
  </si>
  <si>
    <t>Мероприятия в области образования</t>
  </si>
  <si>
    <t>4360900</t>
  </si>
  <si>
    <t>Проведение мероприятий для детей и молодежи</t>
  </si>
  <si>
    <t>4529908</t>
  </si>
  <si>
    <t>Расходы на решение вопросов местного значения в сфере образования за счет субсидии из областного  бюджета</t>
  </si>
  <si>
    <t>917</t>
  </si>
  <si>
    <t>Расходы на решение вопросв местного значения в сфере образования</t>
  </si>
  <si>
    <t>7950010</t>
  </si>
  <si>
    <t>Муниципальная целевая программа  "Безопасность образовательных учреждений по противопожарным мероприятиям на 2008-2010 гг."</t>
  </si>
  <si>
    <t>7950020</t>
  </si>
  <si>
    <t>МЦП реализации национального проекта "Образование" на территории Усть-Катавского городского округа на 2008-2010 годы</t>
  </si>
  <si>
    <t>7950060</t>
  </si>
  <si>
    <t>МЦП "Одаренные дети"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</si>
  <si>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</si>
  <si>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</si>
  <si>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</si>
  <si>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</si>
  <si>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</si>
  <si>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</si>
  <si>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</si>
  <si>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4409901</t>
  </si>
  <si>
    <t>Содержание и обеспечение деятельности централизованной клубной системы за счет средств местного бюджета</t>
  </si>
  <si>
    <t>4410000</t>
  </si>
  <si>
    <t>Музеи и постоянные выставки</t>
  </si>
  <si>
    <t>4419900</t>
  </si>
  <si>
    <t>4419901</t>
  </si>
  <si>
    <t>Содержание и обеспечение деятельности музея за счет средст местного бюджета</t>
  </si>
  <si>
    <t>4420000</t>
  </si>
  <si>
    <t>Библиотеки</t>
  </si>
  <si>
    <t>4429900</t>
  </si>
  <si>
    <t>4429901</t>
  </si>
  <si>
    <t>Содержание и обеспечение деятельности централизованной библиотечной системы за счет средст местного бюджета</t>
  </si>
  <si>
    <t>4429970</t>
  </si>
  <si>
    <t>4500000</t>
  </si>
  <si>
    <t>Мероприятия в сфере культуры, кинематографии, средств массовой информации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</si>
  <si>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</si>
  <si>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</si>
  <si>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4500603</t>
  </si>
  <si>
    <t>Комплектование книжных фондов библиотек муниципальных образований за счет субсидии из областного бюджета</t>
  </si>
  <si>
    <t>7950005</t>
  </si>
  <si>
    <t>Ведомственная целевая программа "Поддержка и развитие культуры в Усть-Катавском городском округе"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</si>
  <si>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</si>
  <si>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</si>
  <si>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</si>
  <si>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</si>
  <si>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0908</t>
  </si>
  <si>
    <t>Физическая культура и спорт</t>
  </si>
  <si>
    <t>4820000</t>
  </si>
  <si>
    <t>Центры спортивной подготовки (сборные команды)</t>
  </si>
  <si>
    <t>4829900</t>
  </si>
  <si>
    <t>4829901</t>
  </si>
  <si>
    <t>Содержание и обеспечение деятельности спортивно-оздоровительного комплекса за счет средств местного бюджета</t>
  </si>
  <si>
    <t>0910</t>
  </si>
  <si>
    <t>Другие вопросы в области здравоохранения, физической культуры и спорта</t>
  </si>
  <si>
    <t>7950003</t>
  </si>
  <si>
    <t>Муниципальная  целевая  программа  "Вакцинопрофилактика"</t>
  </si>
  <si>
    <t>079</t>
  </si>
  <si>
    <t>Мероприятия в области здравоохранения, спорта и физической культуры, туризма</t>
  </si>
  <si>
    <t>7950006</t>
  </si>
  <si>
    <t>Ведомственная целевая программа "Поддержкаи развитие физической культуры и спорта в Усть-Катавском городском округе</t>
  </si>
  <si>
    <t>7950030</t>
  </si>
  <si>
    <t>МЦП реализации национального проекта "Здоровье"</t>
  </si>
  <si>
    <t>7950080</t>
  </si>
  <si>
    <t>МЦП "Противодействие злоупотреблению наркотическими средствами и их незаконному обороту"</t>
  </si>
  <si>
    <t>1000</t>
  </si>
  <si>
    <t>СОЦИАЛЬНАЯ ПОЛИТИКА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</si>
  <si>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</si>
  <si>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</si>
  <si>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</si>
  <si>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</si>
  <si>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5089900</t>
  </si>
  <si>
    <t>5089975</t>
  </si>
  <si>
    <t>5089980</t>
  </si>
  <si>
    <t>Расходы за  счет субвенции из областного бюджета на содержание учреждений социального обслуживания населения</t>
  </si>
  <si>
    <t>1003</t>
  </si>
  <si>
    <t>Социальное обеспечение населения</t>
  </si>
  <si>
    <t>5050000</t>
  </si>
  <si>
    <t>Социальная помощь</t>
  </si>
  <si>
    <t>5052200</t>
  </si>
  <si>
    <t>Федеральный закон от 12 января 1996 года № 8-ФЗ "О погребении и похоронном деле"</t>
  </si>
  <si>
    <t>5052205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</si>
  <si>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</si>
  <si>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5052900</t>
  </si>
  <si>
    <t>Закон Российской Федерации от 9 июня 1993 года № 5142-1 "О донорстве крови и ее компонентов"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</si>
  <si>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</si>
  <si>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</si>
  <si>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5053300</t>
  </si>
  <si>
    <t>Мероприятия в области социальной политики</t>
  </si>
  <si>
    <t>5053331</t>
  </si>
  <si>
    <t>Расходы за счет субвенции из областного бюджета на ежеквартальные денежные выплаты на оплату проезда (Закон Челябинской области "Ветеран  труда Челябинской области")</t>
  </si>
  <si>
    <t>5053332</t>
  </si>
  <si>
    <t>Расходы за счет субвенции из областного бюджета на другие меры социальной поддержки граждан, имеющих звание "Ветеран  труда Челябинской области"</t>
  </si>
  <si>
    <t>5053341</t>
  </si>
  <si>
    <t>Расходы за счет субвенции из областного бюджета на обеспечение дополнительных  мер социальной поддержки многодетных семей (Закон Челябинской области "О статусе и дополнительных мерах социальной поддержки многодетной семьи в Челябинской области")</t>
  </si>
  <si>
    <t>5053353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</si>
  <si>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</si>
  <si>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5053372</t>
  </si>
  <si>
    <t>Расходы за счет субвенции из областного бюджета на выплату единовременного пособия при рождении ребенка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</si>
  <si>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</si>
  <si>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</si>
  <si>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</si>
  <si>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</si>
  <si>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</si>
  <si>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</si>
  <si>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</si>
  <si>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</si>
  <si>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</si>
  <si>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</si>
  <si>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</si>
  <si>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</si>
  <si>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Ежемесячное пособие на ребенка</t>
  </si>
  <si>
    <t>5055523</t>
  </si>
  <si>
    <t>Расходы за счет субвенции из областного бюджета на ежеквартальные денежные выплаты на оплату проезда "Закон Челябинской области "О мерах социальной поддержки ветеранов в Челябинской области")</t>
  </si>
  <si>
    <t>5055524</t>
  </si>
  <si>
    <t>Расходы за счет субвенции из областного бюджета на другие меры социальной поддержки ветеранов труда и труженников тыла</t>
  </si>
  <si>
    <t>5055533</t>
  </si>
  <si>
    <t>Расходы за счет субвенции из областного бюджета на ежеквартальные денежные выплаты на оплату проезда (Закон Челяб.обл. "О мерах социальной поддержки  жертв политических репрессий в Челяб.обл."</t>
  </si>
  <si>
    <t>5055534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</si>
  <si>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</si>
  <si>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7951017</t>
  </si>
  <si>
    <t>Подпрограмма "Оказание молодым  семьям государственной   поддержки  для  улучшения  жилищных условий"</t>
  </si>
  <si>
    <t>068</t>
  </si>
  <si>
    <t>7951018</t>
  </si>
  <si>
    <t>Подпрограмма "Предоставление  работникам бюджетной сферы социальных  выплат  на приобретение или строительство жилья"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</si>
  <si>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</si>
  <si>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</si>
  <si>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</si>
  <si>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</si>
  <si>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</si>
  <si>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оброазовательных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</si>
  <si>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</si>
  <si>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</si>
  <si>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</si>
  <si>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Выплаты приемной семье на содержание подопечных детей</t>
  </si>
  <si>
    <t>909</t>
  </si>
  <si>
    <t>Выплата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</si>
  <si>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5201312</t>
  </si>
  <si>
    <t>Оплата труда приемного родителя</t>
  </si>
  <si>
    <t>5201320</t>
  </si>
  <si>
    <t>Выплаты семьям опекунов на содержание подопечных детей</t>
  </si>
  <si>
    <t>1006</t>
  </si>
  <si>
    <t>Другие вопросы в области социальной политики</t>
  </si>
  <si>
    <t>0020434</t>
  </si>
  <si>
    <t>Расходы на обеспечение деятельности по предоставлению субсидий гражданам, имеющим право на их получение в соответствии с жилищным законодательством</t>
  </si>
  <si>
    <t>0020446</t>
  </si>
  <si>
    <t>Организация работы органов социальной защиты населения муниципальных образований</t>
  </si>
  <si>
    <t>0020474</t>
  </si>
  <si>
    <t>Организация и осуществление деятельности по опеке и попечительству</t>
  </si>
  <si>
    <t>7950100</t>
  </si>
  <si>
    <t>МЦП "Социальная поддержка населения Усть-Катавского городского округа на 2010-2012 годы"</t>
  </si>
  <si>
    <t>7950110</t>
  </si>
  <si>
    <t>Комплексная МЦП "Крепкая семья"</t>
  </si>
  <si>
    <t>тыс.руб.</t>
  </si>
  <si>
    <t>Сумма</t>
  </si>
  <si>
    <t>3800000</t>
  </si>
  <si>
    <t>Мероприятия в области жилищно-коммунального хозяйства</t>
  </si>
  <si>
    <t>3801000</t>
  </si>
  <si>
    <t>Мероприятия в области жилищного хозяйства</t>
  </si>
  <si>
    <t>3801010</t>
  </si>
  <si>
    <t>Капитальный ремонт  муниципального жилищного фонда</t>
  </si>
  <si>
    <t>3802000</t>
  </si>
  <si>
    <t>Мероприятия в области коммунального хозяйства</t>
  </si>
  <si>
    <t>5221700</t>
  </si>
  <si>
    <t>Областная Целевая Программа реализации Нац проекта "Образование"</t>
  </si>
  <si>
    <t>5221702</t>
  </si>
  <si>
    <t>Расходы за счет иных межбюджетных трансфертов из обл.бюджета на поощрение лучших  педагогических работников и учащихся-победителей конкурсов (ОЦП реализации национального проекта "Образование" в Челябинской области на 2006-08годы</t>
  </si>
  <si>
    <t>5221900</t>
  </si>
  <si>
    <t>Областная целевая программа реализации нац.проекта "Доступное и комфортное жилье - гражданам России" в Челябинской области</t>
  </si>
  <si>
    <t>5221902</t>
  </si>
  <si>
    <t>Предоставление работникам бюджетной сферы  социальных выплат на приобретение или строительство  жилья</t>
  </si>
  <si>
    <t>Наименование КВСР</t>
  </si>
  <si>
    <t>КВСР</t>
  </si>
  <si>
    <t>Отдел внутренних дел по Усть-Катавскому городскому округу</t>
  </si>
  <si>
    <t>188</t>
  </si>
  <si>
    <t>Финансовое управление Усть-Катавского городского округа</t>
  </si>
  <si>
    <t>417</t>
  </si>
  <si>
    <t>Управление по культуре, спорту и молодежной политике администрации Усть-Катавского городского округа</t>
  </si>
  <si>
    <t>419</t>
  </si>
  <si>
    <t>Муниципальное учреждение "Городское управление образования администрации Усть-Катавского городского округа"</t>
  </si>
  <si>
    <t>420</t>
  </si>
  <si>
    <t>Содержание и обеспечение деятельности общеобразовательных учреждений за счет средств местного бюджета</t>
  </si>
  <si>
    <t>Ведомственная целевая программа "Организация отдыха и оздоровления детей и подростков в 2010 году"</t>
  </si>
  <si>
    <t>Функциональный орган администрации Усть-Катавского городского округа "Управление экономических, имущественных и земельных отношений"</t>
  </si>
  <si>
    <t>421</t>
  </si>
  <si>
    <t>Функциональный орган администрации Усть-Катавского городского округа "Управление социальной защиты населения"</t>
  </si>
  <si>
    <t>422</t>
  </si>
  <si>
    <t>Контрольно-счетная комиссия</t>
  </si>
  <si>
    <t>423</t>
  </si>
  <si>
    <t>Функциональный орган администрации Усть-Катавского городского округа "Управление инфраструктуры и строительства"</t>
  </si>
  <si>
    <t>426</t>
  </si>
  <si>
    <t>Собрание депутатов Усть-Катавского городского округа</t>
  </si>
  <si>
    <t>427</t>
  </si>
  <si>
    <t>Администрация Усть-Катавского городского округа</t>
  </si>
  <si>
    <t>428</t>
  </si>
  <si>
    <t>Приложение 2</t>
  </si>
  <si>
    <t>к решению Собрания депутатов  Усть-Катавского</t>
  </si>
  <si>
    <t xml:space="preserve"> городского округа "О внесении изменений </t>
  </si>
  <si>
    <t xml:space="preserve"> в решение Собрания депутатов «О бюджете </t>
  </si>
  <si>
    <t xml:space="preserve">Усть-Катавского  городского округа на 2010 год" </t>
  </si>
  <si>
    <t>Приложение 3</t>
  </si>
  <si>
    <t xml:space="preserve">к Решению Собрания депутатов </t>
  </si>
  <si>
    <t>Усть-Катавского городского округа</t>
  </si>
  <si>
    <t xml:space="preserve">«О бюджете Усть-Катавского </t>
  </si>
  <si>
    <t>городского округа на 2010 год"</t>
  </si>
  <si>
    <t xml:space="preserve">Распределение бюджетных ассигнований на 2010 год </t>
  </si>
  <si>
    <t>по разделам и подразделам, целевым статьям и видам расходов классификации расходов бюджета</t>
  </si>
  <si>
    <t>Приложение 1</t>
  </si>
  <si>
    <t>Приложение 4</t>
  </si>
  <si>
    <t>Ведомственная структура расходов</t>
  </si>
  <si>
    <t>бюджета Усть-Катавского городского округа на 2010 год</t>
  </si>
  <si>
    <t>Ведомственная целевая программа "Организация и проведение ремонтных работ в образовательных учреждениях Усть-Катавского городского округа к 2010-2011 учебному году"</t>
  </si>
  <si>
    <t>7950014</t>
  </si>
  <si>
    <t>Приложение 5</t>
  </si>
  <si>
    <t>ИСТОЧНИКИ</t>
  </si>
  <si>
    <t xml:space="preserve">финансирования дефицита  бюджета </t>
  </si>
  <si>
    <t xml:space="preserve">на 2010 год </t>
  </si>
  <si>
    <t>(тыс.руб.)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</si>
  <si>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</si>
  <si>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</t>
  </si>
  <si>
    <t xml:space="preserve">Сумма 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</si>
  <si>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</si>
  <si>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</si>
  <si>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</si>
  <si>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</si>
  <si>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</si>
  <si>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</si>
  <si>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</si>
  <si>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</si>
  <si>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</si>
  <si>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</si>
  <si>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городских округов  </t>
  </si>
  <si>
    <t>000 01 05 02 01 04 0000 610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</si>
  <si>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</si>
  <si>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</si>
  <si>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</si>
  <si>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городских округов  </t>
  </si>
  <si>
    <t>000 01 05 00 00 00 0000 500</t>
  </si>
  <si>
    <t>000 01 05 02 00 00 0000 500</t>
  </si>
  <si>
    <t>000 01 05 02 01 00 0000 510</t>
  </si>
  <si>
    <t>000 01 05 02 01 04 0000 510</t>
  </si>
  <si>
    <t>Осуществление полномочий по подготовке проведения статистических переписей</t>
  </si>
  <si>
    <t>0014300</t>
  </si>
  <si>
    <t>Закупка автотранспортных средств и коммунальной техники за счет средств федерального бюджета</t>
  </si>
  <si>
    <t>3400702</t>
  </si>
  <si>
    <t>Закупка автотранспортных средств и коммунальной техники за счет средств местного бюджета</t>
  </si>
  <si>
    <t>3400701</t>
  </si>
  <si>
    <t>3400700</t>
  </si>
  <si>
    <t>Закупка автотранспортных средств и коммунальной техники</t>
  </si>
  <si>
    <t>Транспорт</t>
  </si>
  <si>
    <t>0408</t>
  </si>
  <si>
    <t>Отдельные мероприятия в области автомобильного транспорта</t>
  </si>
  <si>
    <t>3030200</t>
  </si>
  <si>
    <t>Финансирование расходов за счет субсидии из областного бюджета на предоставление льготного проезда пенсионерам-садоводам  и пенсионерам-огородникам на автомобильном транспорте</t>
  </si>
  <si>
    <t>3030272</t>
  </si>
  <si>
    <t>3030201</t>
  </si>
  <si>
    <t>Компенсация расходов автотранспортных предприятий, связанных с предоставлением сезонных льгот пенсионерам-садоводам,  пенсионерам-огородникам на автомобильном транспорте городских и пригородных сезонных маршрутов за счет средств местного бюджета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</si>
  <si>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</si>
  <si>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</si>
  <si>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7951019</t>
  </si>
  <si>
    <t>Подпрограмма "Мероприятия по переселению граждан из жилищного фонда, признанного непригодным для проживания"</t>
  </si>
  <si>
    <t>5220800</t>
  </si>
  <si>
    <t>Областная целевая программа "Развитие физической культуры и спорта в Челябинской области на 2009-2011г."</t>
  </si>
  <si>
    <t>7950015</t>
  </si>
  <si>
    <t>Ведомственная целевая программа "Энергосбережение и повышение энергетической эффективности муниципальных учреждений культуры и спорта Усть-Катавского городского округа на 2010 год</t>
  </si>
  <si>
    <t>Ведомственная целевая программа "Поддержка и развитие физической культуры и спорта в Усть-Катавском городском округе</t>
  </si>
  <si>
    <t>Расходы за счет субвенции из областного бюджета на ежемнсячную денежную выплату на оплату жилья и коммунальных услуг и единовременную денежную выплату на цели отопления (Закон Челябинской области "О дополнительных мерах социальной защиты ветеранов в Челябинской области"</t>
  </si>
  <si>
    <t>Расходы за счет субвенции из областного бюджета на другие меры социальной защиты ветеранов в Челябинской области"</t>
  </si>
  <si>
    <t>5050211</t>
  </si>
  <si>
    <t>5050212</t>
  </si>
  <si>
    <t>5053333</t>
  </si>
  <si>
    <t>Закон ЧО "О звании "Ветеран труда ЧО"(ежемес.денеж.выплата на оплату жилья и коммун.услуг и единовр.денеж.выплата на цели отопления)</t>
  </si>
  <si>
    <t>5055525</t>
  </si>
  <si>
    <t>Закон Челябинской области "О мерах соц.поддержки ветеранов в Челябинской области"(Ежемесячная денежная выплата на оплату жилья и коммун.услуг и единовр.денеж.выплата на цели отопления)</t>
  </si>
  <si>
    <t>5055535</t>
  </si>
  <si>
    <t>Закон Челябинской области "О мерах соц.поддержки жертв политических репрессий в Челябинской области" (ежемес.денеж.выплата на оплату жилья и коммун. услуг единоврем.денеж.выплата на цели отопления)</t>
  </si>
  <si>
    <t>5221704</t>
  </si>
  <si>
    <t>Оплата Интернет-трафика муниципальным образовательным учреждениям, на базе которых созданы межшкольные методические центры, учавствовавшие в проекте "Информатизация системы образования" в Челябинской области</t>
  </si>
  <si>
    <t>4361500</t>
  </si>
  <si>
    <t>Проведение противоаварийных мероприятий в зданиях государственных и муниципальных общеобразовательных учреждений</t>
  </si>
  <si>
    <t>5221705</t>
  </si>
  <si>
    <t>Расходы за счет субсидий местным бюджетам на приобретение оборудования для медицинских пунктов образовательных учреждений</t>
  </si>
  <si>
    <t>Федеральные целевые программы</t>
  </si>
  <si>
    <t>1000000</t>
  </si>
  <si>
    <t>Федеральная целевая программа "Жилище" на 2002-2010 годы (второй этап)</t>
  </si>
  <si>
    <t>1040000</t>
  </si>
  <si>
    <t>Подпрограмма "Обеспечение жильем молодых семей"</t>
  </si>
  <si>
    <t>1040200</t>
  </si>
  <si>
    <t>Расходы за счет субвенции из областного бюджета на обеспечение детей-сирот, детей, оставшихся без попечения родителей, а также детей, находящихся под опекой (попечительством) жилой площадью</t>
  </si>
  <si>
    <t>Подпрограмма "Оказание молодым семьям государственной поддержки для улучшения жилищных условий"</t>
  </si>
  <si>
    <t>5221901</t>
  </si>
  <si>
    <t>5089905</t>
  </si>
  <si>
    <t>Обеспечение деятельности учреждения социального обслуживания населения за счет средств местного бюджета</t>
  </si>
  <si>
    <t>018</t>
  </si>
  <si>
    <t>Иные субсидии</t>
  </si>
  <si>
    <t>4249911</t>
  </si>
  <si>
    <t>Расходы за счет средств из местного бюджета на содержание и обеспечение деятельности  детских домов</t>
  </si>
  <si>
    <t>4339911</t>
  </si>
  <si>
    <t>Расходы за счет средств местного бюджета на организацию предоставления дошкольного и общего образования по осн.образ.программам в муниц.спец.(коррекционных) образ. учрежд. для обучающихся, воспитанников с отклонениями в развитии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</si>
  <si>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</si>
  <si>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5099000</t>
  </si>
  <si>
    <t>960</t>
  </si>
  <si>
    <t>Единовременные выплаты молодым специалистам муниципальных образовательных учреждений</t>
  </si>
  <si>
    <t>От 29.12.2010г.  №285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</si>
</sst>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2"/>
      <name val="Arial"/>
      <family val="0"/>
    </font>
    <font>
      <sz val="13.5"/>
      <name val="Times New Roman"/>
      <family val="1"/>
    </font>
    <font>
      <sz val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right" vertic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7" fillId="0" borderId="18" xfId="0" applyNumberFormat="1" applyFont="1" applyBorder="1" applyAlignment="1">
      <alignment horizontal="right" vertical="center" wrapText="1"/>
    </xf>
    <xf numFmtId="165" fontId="7" fillId="2" borderId="19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horizontal="righ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0" fontId="11" fillId="0" borderId="0" xfId="0" applyFont="1" applyAlignment="1">
      <alignment horizontal="justify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5" fontId="7" fillId="0" borderId="22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right" vertical="center" wrapText="1"/>
    </xf>
    <xf numFmtId="165" fontId="5" fillId="0" borderId="4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165" fontId="6" fillId="0" borderId="7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/>
    </xf>
    <xf numFmtId="165" fontId="6" fillId="3" borderId="3" xfId="0" applyNumberFormat="1" applyFont="1" applyFill="1" applyBorder="1" applyAlignment="1">
      <alignment horizontal="right" vertical="center" wrapText="1"/>
    </xf>
    <xf numFmtId="165" fontId="6" fillId="0" borderId="4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8" fillId="0" borderId="21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" fillId="0" borderId="23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F522"/>
  <sheetViews>
    <sheetView showGridLines="0" view="pageBreakPreview" zoomScaleNormal="75" zoomScaleSheetLayoutView="100" workbookViewId="0" topLeftCell="A1">
      <selection activeCell="A7" sqref="A7"/>
    </sheetView>
  </sheetViews>
  <sheetFormatPr defaultColWidth="9.140625" defaultRowHeight="12.75" customHeight="1" outlineLevelRow="5"/>
  <cols>
    <col min="1" max="1" width="84.421875" style="19" customWidth="1"/>
    <col min="2" max="2" width="7.421875" style="19" customWidth="1"/>
    <col min="3" max="3" width="11.140625" style="19" customWidth="1"/>
    <col min="4" max="4" width="6.00390625" style="19" customWidth="1"/>
    <col min="5" max="5" width="11.421875" style="19" customWidth="1"/>
  </cols>
  <sheetData>
    <row r="1" spans="1:5" ht="12.75" customHeight="1">
      <c r="A1" s="151" t="s">
        <v>482</v>
      </c>
      <c r="B1" s="151"/>
      <c r="C1" s="151"/>
      <c r="D1" s="151"/>
      <c r="E1" s="151"/>
    </row>
    <row r="2" spans="1:5" ht="12.75" customHeight="1">
      <c r="A2" s="151" t="s">
        <v>471</v>
      </c>
      <c r="B2" s="151"/>
      <c r="C2" s="151"/>
      <c r="D2" s="151"/>
      <c r="E2" s="151"/>
    </row>
    <row r="3" spans="1:5" ht="12.75" customHeight="1">
      <c r="A3" s="151" t="s">
        <v>472</v>
      </c>
      <c r="B3" s="151"/>
      <c r="C3" s="151"/>
      <c r="D3" s="151"/>
      <c r="E3" s="151"/>
    </row>
    <row r="4" spans="1:5" ht="12.75" customHeight="1">
      <c r="A4" s="151" t="s">
        <v>473</v>
      </c>
      <c r="B4" s="151"/>
      <c r="C4" s="151"/>
      <c r="D4" s="151"/>
      <c r="E4" s="151"/>
    </row>
    <row r="5" spans="1:5" ht="12.75" customHeight="1">
      <c r="A5" s="151" t="s">
        <v>474</v>
      </c>
      <c r="B5" s="151"/>
      <c r="C5" s="151"/>
      <c r="D5" s="151"/>
      <c r="E5" s="151"/>
    </row>
    <row r="6" spans="1:5" ht="12.75" customHeight="1">
      <c r="A6" s="152" t="s">
        <v>578</v>
      </c>
      <c r="B6" s="152"/>
      <c r="C6" s="152"/>
      <c r="D6" s="152"/>
      <c r="E6" s="152"/>
    </row>
    <row r="8" spans="1:5" ht="12.75" customHeight="1">
      <c r="A8" s="151" t="s">
        <v>475</v>
      </c>
      <c r="B8" s="151"/>
      <c r="C8" s="151"/>
      <c r="D8" s="2"/>
      <c r="E8" s="2"/>
    </row>
    <row r="9" spans="1:5" ht="12.75" customHeight="1">
      <c r="A9" s="151" t="s">
        <v>476</v>
      </c>
      <c r="B9" s="151"/>
      <c r="C9" s="151"/>
      <c r="D9" s="2"/>
      <c r="E9" s="2"/>
    </row>
    <row r="10" spans="1:5" ht="12.75" customHeight="1">
      <c r="A10" s="151" t="s">
        <v>477</v>
      </c>
      <c r="B10" s="151"/>
      <c r="C10" s="151"/>
      <c r="D10" s="2"/>
      <c r="E10" s="2"/>
    </row>
    <row r="11" spans="1:5" ht="12.75" customHeight="1">
      <c r="A11" s="151" t="s">
        <v>478</v>
      </c>
      <c r="B11" s="151"/>
      <c r="C11" s="151"/>
      <c r="D11" s="2"/>
      <c r="E11" s="2"/>
    </row>
    <row r="12" spans="1:5" ht="12.75" customHeight="1">
      <c r="A12" s="151" t="s">
        <v>479</v>
      </c>
      <c r="B12" s="151"/>
      <c r="C12" s="151"/>
      <c r="D12" s="2"/>
      <c r="E12" s="2"/>
    </row>
    <row r="13" spans="1:5" ht="12.75" customHeight="1">
      <c r="A13" s="151"/>
      <c r="B13" s="151"/>
      <c r="C13" s="151"/>
      <c r="D13" s="151"/>
      <c r="E13" s="151"/>
    </row>
    <row r="14" spans="1:5" ht="12.75" customHeight="1">
      <c r="A14" s="2"/>
      <c r="B14" s="2"/>
      <c r="C14" s="2"/>
      <c r="D14" s="2"/>
      <c r="E14" s="2"/>
    </row>
    <row r="15" spans="1:5" ht="21.75" customHeight="1">
      <c r="A15" s="154" t="s">
        <v>480</v>
      </c>
      <c r="B15" s="154"/>
      <c r="C15" s="154"/>
      <c r="D15" s="154"/>
      <c r="E15" s="154"/>
    </row>
    <row r="16" spans="1:5" ht="12.75" customHeight="1">
      <c r="A16" s="153" t="s">
        <v>481</v>
      </c>
      <c r="B16" s="153"/>
      <c r="C16" s="153"/>
      <c r="D16" s="153"/>
      <c r="E16" s="153"/>
    </row>
    <row r="17" spans="1:5" ht="12.75" customHeight="1">
      <c r="A17" s="18"/>
      <c r="B17" s="18"/>
      <c r="C17" s="18"/>
      <c r="D17" s="18"/>
      <c r="E17" s="18"/>
    </row>
    <row r="18" spans="2:5" ht="16.5">
      <c r="B18" s="150" t="s">
        <v>428</v>
      </c>
      <c r="C18" s="150"/>
      <c r="D18" s="150"/>
      <c r="E18" s="150"/>
    </row>
    <row r="19" spans="1:5" ht="33">
      <c r="A19" s="20" t="s">
        <v>2</v>
      </c>
      <c r="B19" s="20" t="s">
        <v>1</v>
      </c>
      <c r="C19" s="20" t="s">
        <v>3</v>
      </c>
      <c r="D19" s="20" t="s">
        <v>4</v>
      </c>
      <c r="E19" s="20" t="s">
        <v>429</v>
      </c>
    </row>
    <row r="20" spans="1:5" ht="16.5">
      <c r="A20" s="21" t="s">
        <v>6</v>
      </c>
      <c r="B20" s="22" t="s">
        <v>5</v>
      </c>
      <c r="C20" s="23" t="s">
        <v>0</v>
      </c>
      <c r="D20" s="23" t="s">
        <v>0</v>
      </c>
      <c r="E20" s="24">
        <f>SUM(E21+E25+E32+E41+E52+E58+E62)</f>
        <v>44491.8</v>
      </c>
    </row>
    <row r="21" spans="1:5" ht="33" outlineLevel="1">
      <c r="A21" s="21" t="s">
        <v>8</v>
      </c>
      <c r="B21" s="22" t="s">
        <v>7</v>
      </c>
      <c r="C21" s="23" t="s">
        <v>0</v>
      </c>
      <c r="D21" s="23" t="s">
        <v>0</v>
      </c>
      <c r="E21" s="24">
        <f>SUM(E24)</f>
        <v>1268.1</v>
      </c>
    </row>
    <row r="22" spans="1:5" ht="49.5" outlineLevel="2">
      <c r="A22" s="21" t="s">
        <v>10</v>
      </c>
      <c r="B22" s="22" t="s">
        <v>7</v>
      </c>
      <c r="C22" s="23" t="s">
        <v>9</v>
      </c>
      <c r="D22" s="23" t="s">
        <v>0</v>
      </c>
      <c r="E22" s="24">
        <f>SUM(E24)</f>
        <v>1268.1</v>
      </c>
    </row>
    <row r="23" spans="1:5" ht="16.5" outlineLevel="3">
      <c r="A23" s="21" t="s">
        <v>12</v>
      </c>
      <c r="B23" s="22" t="s">
        <v>7</v>
      </c>
      <c r="C23" s="23" t="s">
        <v>11</v>
      </c>
      <c r="D23" s="23" t="s">
        <v>0</v>
      </c>
      <c r="E23" s="24">
        <f>SUM(E24)</f>
        <v>1268.1</v>
      </c>
    </row>
    <row r="24" spans="1:5" ht="16.5" outlineLevel="5">
      <c r="A24" s="27" t="s">
        <v>14</v>
      </c>
      <c r="B24" s="28" t="s">
        <v>7</v>
      </c>
      <c r="C24" s="28" t="s">
        <v>11</v>
      </c>
      <c r="D24" s="28" t="s">
        <v>13</v>
      </c>
      <c r="E24" s="29">
        <v>1268.1</v>
      </c>
    </row>
    <row r="25" spans="1:5" ht="49.5" outlineLevel="1">
      <c r="A25" s="21" t="s">
        <v>16</v>
      </c>
      <c r="B25" s="22" t="s">
        <v>15</v>
      </c>
      <c r="C25" s="23" t="s">
        <v>0</v>
      </c>
      <c r="D25" s="23" t="s">
        <v>0</v>
      </c>
      <c r="E25" s="24">
        <f>SUM(E26)</f>
        <v>2970.1</v>
      </c>
    </row>
    <row r="26" spans="1:5" ht="49.5" outlineLevel="2">
      <c r="A26" s="21" t="s">
        <v>10</v>
      </c>
      <c r="B26" s="22" t="s">
        <v>15</v>
      </c>
      <c r="C26" s="23" t="s">
        <v>9</v>
      </c>
      <c r="D26" s="23" t="s">
        <v>0</v>
      </c>
      <c r="E26" s="24">
        <f>SUM(E27+E30)</f>
        <v>2970.1</v>
      </c>
    </row>
    <row r="27" spans="1:5" ht="16.5" outlineLevel="3">
      <c r="A27" s="21" t="s">
        <v>18</v>
      </c>
      <c r="B27" s="22" t="s">
        <v>15</v>
      </c>
      <c r="C27" s="23" t="s">
        <v>17</v>
      </c>
      <c r="D27" s="23" t="s">
        <v>0</v>
      </c>
      <c r="E27" s="24">
        <f>SUM(E29)</f>
        <v>2145.5</v>
      </c>
    </row>
    <row r="28" spans="1:5" ht="33" outlineLevel="4">
      <c r="A28" s="21" t="s">
        <v>20</v>
      </c>
      <c r="B28" s="22" t="s">
        <v>15</v>
      </c>
      <c r="C28" s="23" t="s">
        <v>19</v>
      </c>
      <c r="D28" s="23" t="s">
        <v>0</v>
      </c>
      <c r="E28" s="24">
        <f>SUM(E29)</f>
        <v>2145.5</v>
      </c>
    </row>
    <row r="29" spans="1:5" ht="16.5" outlineLevel="5">
      <c r="A29" s="27" t="s">
        <v>14</v>
      </c>
      <c r="B29" s="28" t="s">
        <v>15</v>
      </c>
      <c r="C29" s="28" t="s">
        <v>19</v>
      </c>
      <c r="D29" s="28" t="s">
        <v>13</v>
      </c>
      <c r="E29" s="29">
        <v>2145.5</v>
      </c>
    </row>
    <row r="30" spans="1:5" ht="16.5" outlineLevel="3">
      <c r="A30" s="21" t="s">
        <v>22</v>
      </c>
      <c r="B30" s="22" t="s">
        <v>15</v>
      </c>
      <c r="C30" s="23" t="s">
        <v>21</v>
      </c>
      <c r="D30" s="23" t="s">
        <v>0</v>
      </c>
      <c r="E30" s="24">
        <f>SUM(E31)</f>
        <v>824.6</v>
      </c>
    </row>
    <row r="31" spans="1:5" ht="16.5" outlineLevel="5">
      <c r="A31" s="27" t="s">
        <v>14</v>
      </c>
      <c r="B31" s="28" t="s">
        <v>15</v>
      </c>
      <c r="C31" s="28" t="s">
        <v>21</v>
      </c>
      <c r="D31" s="28" t="s">
        <v>13</v>
      </c>
      <c r="E31" s="29">
        <v>824.6</v>
      </c>
    </row>
    <row r="32" spans="1:5" ht="49.5" outlineLevel="1">
      <c r="A32" s="21" t="s">
        <v>24</v>
      </c>
      <c r="B32" s="22" t="s">
        <v>23</v>
      </c>
      <c r="C32" s="23" t="s">
        <v>0</v>
      </c>
      <c r="D32" s="23" t="s">
        <v>0</v>
      </c>
      <c r="E32" s="24">
        <f>SUM(E33)</f>
        <v>19072.199999999997</v>
      </c>
    </row>
    <row r="33" spans="1:5" ht="49.5" outlineLevel="2">
      <c r="A33" s="21" t="s">
        <v>10</v>
      </c>
      <c r="B33" s="22" t="s">
        <v>23</v>
      </c>
      <c r="C33" s="23" t="s">
        <v>9</v>
      </c>
      <c r="D33" s="23" t="s">
        <v>0</v>
      </c>
      <c r="E33" s="24">
        <f>SUM(E34)</f>
        <v>19072.199999999997</v>
      </c>
    </row>
    <row r="34" spans="1:5" ht="16.5" outlineLevel="3">
      <c r="A34" s="21" t="s">
        <v>18</v>
      </c>
      <c r="B34" s="22" t="s">
        <v>23</v>
      </c>
      <c r="C34" s="23" t="s">
        <v>17</v>
      </c>
      <c r="D34" s="23" t="s">
        <v>0</v>
      </c>
      <c r="E34" s="24">
        <f>SUM(E35+E37+E39)</f>
        <v>19072.199999999997</v>
      </c>
    </row>
    <row r="35" spans="1:5" ht="33" outlineLevel="4">
      <c r="A35" s="21" t="s">
        <v>20</v>
      </c>
      <c r="B35" s="22" t="s">
        <v>23</v>
      </c>
      <c r="C35" s="23" t="s">
        <v>19</v>
      </c>
      <c r="D35" s="23" t="s">
        <v>0</v>
      </c>
      <c r="E35" s="24">
        <f>SUM(E36)</f>
        <v>18851.6</v>
      </c>
    </row>
    <row r="36" spans="1:5" ht="21" customHeight="1" outlineLevel="5">
      <c r="A36" s="27" t="s">
        <v>14</v>
      </c>
      <c r="B36" s="28" t="s">
        <v>23</v>
      </c>
      <c r="C36" s="28" t="s">
        <v>19</v>
      </c>
      <c r="D36" s="28" t="s">
        <v>13</v>
      </c>
      <c r="E36" s="29">
        <v>18851.6</v>
      </c>
    </row>
    <row r="37" spans="1:5" ht="33" outlineLevel="4">
      <c r="A37" s="21" t="s">
        <v>26</v>
      </c>
      <c r="B37" s="22" t="s">
        <v>23</v>
      </c>
      <c r="C37" s="23" t="s">
        <v>25</v>
      </c>
      <c r="D37" s="23" t="s">
        <v>0</v>
      </c>
      <c r="E37" s="24">
        <f>SUM(E38)</f>
        <v>210.1</v>
      </c>
    </row>
    <row r="38" spans="1:5" ht="16.5" outlineLevel="5">
      <c r="A38" s="27" t="s">
        <v>14</v>
      </c>
      <c r="B38" s="28" t="s">
        <v>23</v>
      </c>
      <c r="C38" s="28" t="s">
        <v>25</v>
      </c>
      <c r="D38" s="28" t="s">
        <v>13</v>
      </c>
      <c r="E38" s="29">
        <f>SUM(204.1+6)</f>
        <v>210.1</v>
      </c>
    </row>
    <row r="39" spans="1:5" ht="49.5" outlineLevel="4">
      <c r="A39" s="21" t="s">
        <v>28</v>
      </c>
      <c r="B39" s="22" t="s">
        <v>23</v>
      </c>
      <c r="C39" s="23" t="s">
        <v>27</v>
      </c>
      <c r="D39" s="23" t="s">
        <v>0</v>
      </c>
      <c r="E39" s="24">
        <v>10.5</v>
      </c>
    </row>
    <row r="40" spans="1:5" ht="16.5" outlineLevel="5">
      <c r="A40" s="27" t="s">
        <v>14</v>
      </c>
      <c r="B40" s="28" t="s">
        <v>23</v>
      </c>
      <c r="C40" s="28" t="s">
        <v>27</v>
      </c>
      <c r="D40" s="28" t="s">
        <v>13</v>
      </c>
      <c r="E40" s="29">
        <v>10.5</v>
      </c>
    </row>
    <row r="41" spans="1:5" ht="33" outlineLevel="1">
      <c r="A41" s="21" t="s">
        <v>32</v>
      </c>
      <c r="B41" s="22" t="s">
        <v>31</v>
      </c>
      <c r="C41" s="23" t="s">
        <v>0</v>
      </c>
      <c r="D41" s="23" t="s">
        <v>0</v>
      </c>
      <c r="E41" s="24">
        <f>SUM(E42)</f>
        <v>7737.700000000001</v>
      </c>
    </row>
    <row r="42" spans="1:5" ht="49.5" outlineLevel="2">
      <c r="A42" s="21" t="s">
        <v>10</v>
      </c>
      <c r="B42" s="22" t="s">
        <v>31</v>
      </c>
      <c r="C42" s="23" t="s">
        <v>9</v>
      </c>
      <c r="D42" s="23" t="s">
        <v>0</v>
      </c>
      <c r="E42" s="24">
        <f>SUM(E43+E50)</f>
        <v>7737.700000000001</v>
      </c>
    </row>
    <row r="43" spans="1:5" ht="16.5" outlineLevel="3">
      <c r="A43" s="21" t="s">
        <v>18</v>
      </c>
      <c r="B43" s="22" t="s">
        <v>31</v>
      </c>
      <c r="C43" s="23" t="s">
        <v>17</v>
      </c>
      <c r="D43" s="23" t="s">
        <v>0</v>
      </c>
      <c r="E43" s="24">
        <f>SUM(E46+E48+E44)</f>
        <v>7402.000000000001</v>
      </c>
    </row>
    <row r="44" spans="1:5" ht="33" outlineLevel="3">
      <c r="A44" s="21" t="s">
        <v>20</v>
      </c>
      <c r="B44" s="22" t="s">
        <v>31</v>
      </c>
      <c r="C44" s="23" t="s">
        <v>19</v>
      </c>
      <c r="D44" s="23" t="s">
        <v>0</v>
      </c>
      <c r="E44" s="24">
        <f>SUM(E45)</f>
        <v>1225.8</v>
      </c>
    </row>
    <row r="45" spans="1:5" ht="16.5" outlineLevel="3">
      <c r="A45" s="27" t="s">
        <v>14</v>
      </c>
      <c r="B45" s="28" t="s">
        <v>31</v>
      </c>
      <c r="C45" s="28" t="s">
        <v>19</v>
      </c>
      <c r="D45" s="28" t="s">
        <v>13</v>
      </c>
      <c r="E45" s="91">
        <f>SUM(1126.8+99)</f>
        <v>1225.8</v>
      </c>
    </row>
    <row r="46" spans="1:5" ht="33" outlineLevel="4">
      <c r="A46" s="21" t="s">
        <v>34</v>
      </c>
      <c r="B46" s="22" t="s">
        <v>31</v>
      </c>
      <c r="C46" s="23" t="s">
        <v>33</v>
      </c>
      <c r="D46" s="23" t="s">
        <v>0</v>
      </c>
      <c r="E46" s="24">
        <f>SUM(E47)</f>
        <v>5672.6</v>
      </c>
    </row>
    <row r="47" spans="1:5" ht="16.5" outlineLevel="5">
      <c r="A47" s="27" t="s">
        <v>14</v>
      </c>
      <c r="B47" s="28" t="s">
        <v>31</v>
      </c>
      <c r="C47" s="28" t="s">
        <v>33</v>
      </c>
      <c r="D47" s="28" t="s">
        <v>13</v>
      </c>
      <c r="E47" s="29">
        <f>SUM(5524.1+148.5)</f>
        <v>5672.6</v>
      </c>
    </row>
    <row r="48" spans="1:5" ht="16.5" outlineLevel="4">
      <c r="A48" s="21" t="s">
        <v>36</v>
      </c>
      <c r="B48" s="22" t="s">
        <v>31</v>
      </c>
      <c r="C48" s="23" t="s">
        <v>35</v>
      </c>
      <c r="D48" s="23" t="s">
        <v>0</v>
      </c>
      <c r="E48" s="24">
        <f>SUM(E49)</f>
        <v>503.6</v>
      </c>
    </row>
    <row r="49" spans="1:5" ht="16.5" outlineLevel="5">
      <c r="A49" s="27" t="s">
        <v>14</v>
      </c>
      <c r="B49" s="28" t="s">
        <v>31</v>
      </c>
      <c r="C49" s="28" t="s">
        <v>35</v>
      </c>
      <c r="D49" s="28" t="s">
        <v>13</v>
      </c>
      <c r="E49" s="29">
        <v>503.6</v>
      </c>
    </row>
    <row r="50" spans="1:5" ht="33" outlineLevel="3">
      <c r="A50" s="21" t="s">
        <v>38</v>
      </c>
      <c r="B50" s="22" t="s">
        <v>31</v>
      </c>
      <c r="C50" s="23" t="s">
        <v>37</v>
      </c>
      <c r="D50" s="23" t="s">
        <v>0</v>
      </c>
      <c r="E50" s="24">
        <f>SUM(E51)</f>
        <v>335.7</v>
      </c>
    </row>
    <row r="51" spans="1:5" ht="16.5" outlineLevel="5">
      <c r="A51" s="27" t="s">
        <v>14</v>
      </c>
      <c r="B51" s="28" t="s">
        <v>31</v>
      </c>
      <c r="C51" s="28" t="s">
        <v>37</v>
      </c>
      <c r="D51" s="28" t="s">
        <v>13</v>
      </c>
      <c r="E51" s="29">
        <v>335.7</v>
      </c>
    </row>
    <row r="52" spans="1:5" ht="16.5" outlineLevel="1">
      <c r="A52" s="21" t="s">
        <v>40</v>
      </c>
      <c r="B52" s="22" t="s">
        <v>39</v>
      </c>
      <c r="C52" s="23" t="s">
        <v>0</v>
      </c>
      <c r="D52" s="23" t="s">
        <v>0</v>
      </c>
      <c r="E52" s="24">
        <f>SUM(E53)</f>
        <v>747.9000000000001</v>
      </c>
    </row>
    <row r="53" spans="1:5" ht="16.5" outlineLevel="2">
      <c r="A53" s="21" t="s">
        <v>42</v>
      </c>
      <c r="B53" s="22" t="s">
        <v>39</v>
      </c>
      <c r="C53" s="23" t="s">
        <v>41</v>
      </c>
      <c r="D53" s="23" t="s">
        <v>0</v>
      </c>
      <c r="E53" s="24">
        <f>SUM(E54+E56)</f>
        <v>747.9000000000001</v>
      </c>
    </row>
    <row r="54" spans="1:5" ht="33" outlineLevel="4">
      <c r="A54" s="21" t="s">
        <v>44</v>
      </c>
      <c r="B54" s="22" t="s">
        <v>39</v>
      </c>
      <c r="C54" s="23" t="s">
        <v>43</v>
      </c>
      <c r="D54" s="23" t="s">
        <v>0</v>
      </c>
      <c r="E54" s="24">
        <f>SUM(E55)</f>
        <v>383.1</v>
      </c>
    </row>
    <row r="55" spans="1:5" ht="16.5" outlineLevel="5">
      <c r="A55" s="27" t="s">
        <v>14</v>
      </c>
      <c r="B55" s="28" t="s">
        <v>39</v>
      </c>
      <c r="C55" s="28" t="s">
        <v>43</v>
      </c>
      <c r="D55" s="28" t="s">
        <v>13</v>
      </c>
      <c r="E55" s="29">
        <v>383.1</v>
      </c>
    </row>
    <row r="56" spans="1:5" ht="16.5" outlineLevel="4">
      <c r="A56" s="21" t="s">
        <v>46</v>
      </c>
      <c r="B56" s="22" t="s">
        <v>39</v>
      </c>
      <c r="C56" s="23" t="s">
        <v>45</v>
      </c>
      <c r="D56" s="23" t="s">
        <v>0</v>
      </c>
      <c r="E56" s="24">
        <f>SUM(E57)</f>
        <v>364.8</v>
      </c>
    </row>
    <row r="57" spans="1:5" ht="16.5" outlineLevel="5">
      <c r="A57" s="27" t="s">
        <v>14</v>
      </c>
      <c r="B57" s="28" t="s">
        <v>39</v>
      </c>
      <c r="C57" s="28" t="s">
        <v>45</v>
      </c>
      <c r="D57" s="28" t="s">
        <v>13</v>
      </c>
      <c r="E57" s="29">
        <v>364.8</v>
      </c>
    </row>
    <row r="58" spans="1:5" ht="16.5" outlineLevel="1">
      <c r="A58" s="21" t="s">
        <v>48</v>
      </c>
      <c r="B58" s="22" t="s">
        <v>47</v>
      </c>
      <c r="C58" s="23" t="s">
        <v>0</v>
      </c>
      <c r="D58" s="23" t="s">
        <v>0</v>
      </c>
      <c r="E58" s="24">
        <f>SUM(E61)</f>
        <v>56.4</v>
      </c>
    </row>
    <row r="59" spans="1:5" ht="16.5" outlineLevel="2">
      <c r="A59" s="21" t="s">
        <v>48</v>
      </c>
      <c r="B59" s="22" t="s">
        <v>47</v>
      </c>
      <c r="C59" s="23" t="s">
        <v>49</v>
      </c>
      <c r="D59" s="23" t="s">
        <v>0</v>
      </c>
      <c r="E59" s="24">
        <f>SUM(E61)</f>
        <v>56.4</v>
      </c>
    </row>
    <row r="60" spans="1:5" ht="16.5" outlineLevel="3">
      <c r="A60" s="21" t="s">
        <v>51</v>
      </c>
      <c r="B60" s="22" t="s">
        <v>47</v>
      </c>
      <c r="C60" s="23" t="s">
        <v>50</v>
      </c>
      <c r="D60" s="23" t="s">
        <v>0</v>
      </c>
      <c r="E60" s="24">
        <f>SUM(E61)</f>
        <v>56.4</v>
      </c>
    </row>
    <row r="61" spans="1:5" ht="16.5" outlineLevel="5">
      <c r="A61" s="27" t="s">
        <v>53</v>
      </c>
      <c r="B61" s="28" t="s">
        <v>47</v>
      </c>
      <c r="C61" s="28" t="s">
        <v>50</v>
      </c>
      <c r="D61" s="28" t="s">
        <v>52</v>
      </c>
      <c r="E61" s="29">
        <v>56.4</v>
      </c>
    </row>
    <row r="62" spans="1:5" ht="16.5" outlineLevel="1">
      <c r="A62" s="21" t="s">
        <v>55</v>
      </c>
      <c r="B62" s="22" t="s">
        <v>54</v>
      </c>
      <c r="C62" s="23" t="s">
        <v>0</v>
      </c>
      <c r="D62" s="23" t="s">
        <v>0</v>
      </c>
      <c r="E62" s="24">
        <f>SUM(E63+E68+E77+E95+E97+E89+E74)</f>
        <v>12639.400000000001</v>
      </c>
    </row>
    <row r="63" spans="1:5" ht="16.5" outlineLevel="2">
      <c r="A63" s="21" t="s">
        <v>57</v>
      </c>
      <c r="B63" s="22" t="s">
        <v>54</v>
      </c>
      <c r="C63" s="23" t="s">
        <v>56</v>
      </c>
      <c r="D63" s="23" t="s">
        <v>0</v>
      </c>
      <c r="E63" s="24">
        <f>SUM(E65+E66)</f>
        <v>1184.4</v>
      </c>
    </row>
    <row r="64" spans="1:5" ht="16.5" outlineLevel="3">
      <c r="A64" s="21" t="s">
        <v>59</v>
      </c>
      <c r="B64" s="22" t="s">
        <v>54</v>
      </c>
      <c r="C64" s="23" t="s">
        <v>58</v>
      </c>
      <c r="D64" s="23" t="s">
        <v>0</v>
      </c>
      <c r="E64" s="24">
        <f>SUM(E65)</f>
        <v>1068.7</v>
      </c>
    </row>
    <row r="65" spans="1:5" ht="16.5" outlineLevel="5">
      <c r="A65" s="27" t="s">
        <v>14</v>
      </c>
      <c r="B65" s="28" t="s">
        <v>54</v>
      </c>
      <c r="C65" s="28" t="s">
        <v>58</v>
      </c>
      <c r="D65" s="28" t="s">
        <v>13</v>
      </c>
      <c r="E65" s="29">
        <v>1068.7</v>
      </c>
    </row>
    <row r="66" spans="1:5" ht="33" outlineLevel="5">
      <c r="A66" s="100" t="s">
        <v>516</v>
      </c>
      <c r="B66" s="22" t="s">
        <v>54</v>
      </c>
      <c r="C66" s="23" t="s">
        <v>517</v>
      </c>
      <c r="D66" s="23" t="s">
        <v>0</v>
      </c>
      <c r="E66" s="24">
        <f>SUM(E67)</f>
        <v>115.7</v>
      </c>
    </row>
    <row r="67" spans="1:5" ht="16.5" outlineLevel="5">
      <c r="A67" s="27" t="s">
        <v>14</v>
      </c>
      <c r="B67" s="28" t="s">
        <v>54</v>
      </c>
      <c r="C67" s="28" t="s">
        <v>517</v>
      </c>
      <c r="D67" s="28" t="s">
        <v>13</v>
      </c>
      <c r="E67" s="29">
        <v>115.7</v>
      </c>
    </row>
    <row r="68" spans="1:5" ht="49.5" outlineLevel="2">
      <c r="A68" s="21" t="s">
        <v>10</v>
      </c>
      <c r="B68" s="22" t="s">
        <v>54</v>
      </c>
      <c r="C68" s="23" t="s">
        <v>9</v>
      </c>
      <c r="D68" s="23" t="s">
        <v>0</v>
      </c>
      <c r="E68" s="24">
        <f>SUM(E69)</f>
        <v>4696.400000000001</v>
      </c>
    </row>
    <row r="69" spans="1:5" ht="16.5" outlineLevel="3">
      <c r="A69" s="21" t="s">
        <v>18</v>
      </c>
      <c r="B69" s="22" t="s">
        <v>54</v>
      </c>
      <c r="C69" s="23" t="s">
        <v>17</v>
      </c>
      <c r="D69" s="23" t="s">
        <v>0</v>
      </c>
      <c r="E69" s="24">
        <f>SUM(E71+E72)</f>
        <v>4696.400000000001</v>
      </c>
    </row>
    <row r="70" spans="1:5" ht="33" outlineLevel="4">
      <c r="A70" s="21" t="s">
        <v>20</v>
      </c>
      <c r="B70" s="22" t="s">
        <v>54</v>
      </c>
      <c r="C70" s="23" t="s">
        <v>19</v>
      </c>
      <c r="D70" s="23" t="s">
        <v>0</v>
      </c>
      <c r="E70" s="24">
        <f>SUM(E71)</f>
        <v>4620.6</v>
      </c>
    </row>
    <row r="71" spans="1:5" ht="16.5" outlineLevel="5">
      <c r="A71" s="27" t="s">
        <v>14</v>
      </c>
      <c r="B71" s="28" t="s">
        <v>54</v>
      </c>
      <c r="C71" s="28" t="s">
        <v>19</v>
      </c>
      <c r="D71" s="28" t="s">
        <v>13</v>
      </c>
      <c r="E71" s="29">
        <v>4620.6</v>
      </c>
    </row>
    <row r="72" spans="1:5" ht="49.5" outlineLevel="5">
      <c r="A72" s="21" t="s">
        <v>30</v>
      </c>
      <c r="B72" s="22" t="s">
        <v>54</v>
      </c>
      <c r="C72" s="23" t="s">
        <v>29</v>
      </c>
      <c r="D72" s="23" t="s">
        <v>0</v>
      </c>
      <c r="E72" s="24">
        <v>75.8</v>
      </c>
    </row>
    <row r="73" spans="1:5" ht="16.5" outlineLevel="5">
      <c r="A73" s="27" t="s">
        <v>14</v>
      </c>
      <c r="B73" s="28" t="s">
        <v>54</v>
      </c>
      <c r="C73" s="28" t="s">
        <v>29</v>
      </c>
      <c r="D73" s="28" t="s">
        <v>13</v>
      </c>
      <c r="E73" s="29">
        <v>75.8</v>
      </c>
    </row>
    <row r="74" spans="1:5" ht="16.5" outlineLevel="5">
      <c r="A74" s="21" t="s">
        <v>48</v>
      </c>
      <c r="B74" s="22" t="s">
        <v>54</v>
      </c>
      <c r="C74" s="23" t="s">
        <v>49</v>
      </c>
      <c r="D74" s="23" t="s">
        <v>0</v>
      </c>
      <c r="E74" s="24">
        <f>SUM(E76)</f>
        <v>76.5</v>
      </c>
    </row>
    <row r="75" spans="1:5" ht="16.5" outlineLevel="5">
      <c r="A75" s="21" t="s">
        <v>51</v>
      </c>
      <c r="B75" s="22" t="s">
        <v>54</v>
      </c>
      <c r="C75" s="23" t="s">
        <v>50</v>
      </c>
      <c r="D75" s="23" t="s">
        <v>0</v>
      </c>
      <c r="E75" s="24">
        <f>SUM(E76)</f>
        <v>76.5</v>
      </c>
    </row>
    <row r="76" spans="1:5" ht="16.5" outlineLevel="5">
      <c r="A76" s="27" t="s">
        <v>53</v>
      </c>
      <c r="B76" s="28" t="s">
        <v>54</v>
      </c>
      <c r="C76" s="28" t="s">
        <v>50</v>
      </c>
      <c r="D76" s="28" t="s">
        <v>52</v>
      </c>
      <c r="E76" s="29">
        <v>76.5</v>
      </c>
    </row>
    <row r="77" spans="1:5" ht="33" outlineLevel="2">
      <c r="A77" s="21" t="s">
        <v>61</v>
      </c>
      <c r="B77" s="22" t="s">
        <v>54</v>
      </c>
      <c r="C77" s="23" t="s">
        <v>60</v>
      </c>
      <c r="D77" s="23" t="s">
        <v>0</v>
      </c>
      <c r="E77" s="24">
        <f>SUM(E78)</f>
        <v>1820</v>
      </c>
    </row>
    <row r="78" spans="1:5" ht="16.5" outlineLevel="3">
      <c r="A78" s="21" t="s">
        <v>63</v>
      </c>
      <c r="B78" s="22" t="s">
        <v>54</v>
      </c>
      <c r="C78" s="23" t="s">
        <v>62</v>
      </c>
      <c r="D78" s="23" t="s">
        <v>0</v>
      </c>
      <c r="E78" s="24">
        <f>SUM(E79+E81+E83+E85+E87)</f>
        <v>1820</v>
      </c>
    </row>
    <row r="79" spans="1:5" ht="16.5" outlineLevel="4">
      <c r="A79" s="21" t="s">
        <v>65</v>
      </c>
      <c r="B79" s="22" t="s">
        <v>54</v>
      </c>
      <c r="C79" s="23" t="s">
        <v>64</v>
      </c>
      <c r="D79" s="23" t="s">
        <v>0</v>
      </c>
      <c r="E79" s="24">
        <f>SUM(E80)</f>
        <v>131.7</v>
      </c>
    </row>
    <row r="80" spans="1:5" ht="16.5" outlineLevel="5">
      <c r="A80" s="27" t="s">
        <v>14</v>
      </c>
      <c r="B80" s="28" t="s">
        <v>54</v>
      </c>
      <c r="C80" s="28" t="s">
        <v>64</v>
      </c>
      <c r="D80" s="28" t="s">
        <v>13</v>
      </c>
      <c r="E80" s="29">
        <v>131.7</v>
      </c>
    </row>
    <row r="81" spans="1:5" ht="33" outlineLevel="4">
      <c r="A81" s="21" t="s">
        <v>67</v>
      </c>
      <c r="B81" s="22" t="s">
        <v>54</v>
      </c>
      <c r="C81" s="23" t="s">
        <v>66</v>
      </c>
      <c r="D81" s="23" t="s">
        <v>0</v>
      </c>
      <c r="E81" s="24">
        <f>SUM(E82)</f>
        <v>100.8</v>
      </c>
    </row>
    <row r="82" spans="1:5" ht="16.5" outlineLevel="5">
      <c r="A82" s="27" t="s">
        <v>14</v>
      </c>
      <c r="B82" s="28" t="s">
        <v>54</v>
      </c>
      <c r="C82" s="28" t="s">
        <v>66</v>
      </c>
      <c r="D82" s="28" t="s">
        <v>13</v>
      </c>
      <c r="E82" s="29">
        <v>100.8</v>
      </c>
    </row>
    <row r="83" spans="1:5" ht="16.5" outlineLevel="4">
      <c r="A83" s="21" t="s">
        <v>69</v>
      </c>
      <c r="B83" s="22" t="s">
        <v>54</v>
      </c>
      <c r="C83" s="23" t="s">
        <v>68</v>
      </c>
      <c r="D83" s="23" t="s">
        <v>0</v>
      </c>
      <c r="E83" s="24">
        <f>SUM(E84)</f>
        <v>830</v>
      </c>
    </row>
    <row r="84" spans="1:5" ht="16.5" outlineLevel="5">
      <c r="A84" s="27" t="s">
        <v>14</v>
      </c>
      <c r="B84" s="28" t="s">
        <v>54</v>
      </c>
      <c r="C84" s="28" t="s">
        <v>68</v>
      </c>
      <c r="D84" s="28" t="s">
        <v>13</v>
      </c>
      <c r="E84" s="29">
        <v>830</v>
      </c>
    </row>
    <row r="85" spans="1:5" ht="33" outlineLevel="4">
      <c r="A85" s="21" t="s">
        <v>71</v>
      </c>
      <c r="B85" s="22" t="s">
        <v>54</v>
      </c>
      <c r="C85" s="23" t="s">
        <v>70</v>
      </c>
      <c r="D85" s="23" t="s">
        <v>0</v>
      </c>
      <c r="E85" s="24">
        <f>SUM(E86)</f>
        <v>89</v>
      </c>
    </row>
    <row r="86" spans="1:5" ht="16.5" outlineLevel="5">
      <c r="A86" s="27" t="s">
        <v>14</v>
      </c>
      <c r="B86" s="28" t="s">
        <v>54</v>
      </c>
      <c r="C86" s="28" t="s">
        <v>70</v>
      </c>
      <c r="D86" s="28" t="s">
        <v>13</v>
      </c>
      <c r="E86" s="29">
        <v>89</v>
      </c>
    </row>
    <row r="87" spans="1:5" ht="16.5" outlineLevel="4">
      <c r="A87" s="21" t="s">
        <v>73</v>
      </c>
      <c r="B87" s="22" t="s">
        <v>54</v>
      </c>
      <c r="C87" s="23" t="s">
        <v>72</v>
      </c>
      <c r="D87" s="23" t="s">
        <v>0</v>
      </c>
      <c r="E87" s="24">
        <f>SUM(E88)</f>
        <v>668.5</v>
      </c>
    </row>
    <row r="88" spans="1:5" ht="16.5" outlineLevel="5">
      <c r="A88" s="43" t="s">
        <v>14</v>
      </c>
      <c r="B88" s="44" t="s">
        <v>54</v>
      </c>
      <c r="C88" s="44" t="s">
        <v>72</v>
      </c>
      <c r="D88" s="44" t="s">
        <v>13</v>
      </c>
      <c r="E88" s="45">
        <v>668.5</v>
      </c>
    </row>
    <row r="89" spans="1:5" ht="33" outlineLevel="5">
      <c r="A89" s="46" t="s">
        <v>121</v>
      </c>
      <c r="B89" s="20" t="s">
        <v>54</v>
      </c>
      <c r="C89" s="20" t="s">
        <v>120</v>
      </c>
      <c r="D89" s="20"/>
      <c r="E89" s="47">
        <f>SUM(E90)</f>
        <v>3386.8</v>
      </c>
    </row>
    <row r="90" spans="1:5" ht="16.5" outlineLevel="5">
      <c r="A90" s="46" t="s">
        <v>523</v>
      </c>
      <c r="B90" s="20" t="s">
        <v>54</v>
      </c>
      <c r="C90" s="20" t="s">
        <v>522</v>
      </c>
      <c r="D90" s="20"/>
      <c r="E90" s="47">
        <f>SUM(E91+E93)</f>
        <v>3386.8</v>
      </c>
    </row>
    <row r="91" spans="1:5" ht="33" outlineLevel="5">
      <c r="A91" s="43" t="s">
        <v>520</v>
      </c>
      <c r="B91" s="20" t="s">
        <v>54</v>
      </c>
      <c r="C91" s="20" t="s">
        <v>521</v>
      </c>
      <c r="D91" s="20" t="s">
        <v>0</v>
      </c>
      <c r="E91" s="47">
        <f>SUM(E92)</f>
        <v>1111.2</v>
      </c>
    </row>
    <row r="92" spans="1:5" ht="16.5" outlineLevel="5">
      <c r="A92" s="43" t="s">
        <v>14</v>
      </c>
      <c r="B92" s="44" t="s">
        <v>54</v>
      </c>
      <c r="C92" s="44" t="s">
        <v>521</v>
      </c>
      <c r="D92" s="44" t="s">
        <v>13</v>
      </c>
      <c r="E92" s="45">
        <v>1111.2</v>
      </c>
    </row>
    <row r="93" spans="1:5" ht="33" outlineLevel="5">
      <c r="A93" s="133" t="s">
        <v>518</v>
      </c>
      <c r="B93" s="102" t="s">
        <v>54</v>
      </c>
      <c r="C93" s="102" t="s">
        <v>519</v>
      </c>
      <c r="D93" s="102" t="s">
        <v>0</v>
      </c>
      <c r="E93" s="134">
        <f>SUM(E94)</f>
        <v>2275.6000000000004</v>
      </c>
    </row>
    <row r="94" spans="1:5" ht="16.5" outlineLevel="5">
      <c r="A94" s="133" t="s">
        <v>14</v>
      </c>
      <c r="B94" s="31" t="s">
        <v>54</v>
      </c>
      <c r="C94" s="31" t="s">
        <v>519</v>
      </c>
      <c r="D94" s="31" t="s">
        <v>13</v>
      </c>
      <c r="E94" s="135">
        <f>SUM(1592.9+682.7)</f>
        <v>2275.6000000000004</v>
      </c>
    </row>
    <row r="95" spans="1:5" ht="16.5" outlineLevel="5">
      <c r="A95" s="136" t="s">
        <v>75</v>
      </c>
      <c r="B95" s="102" t="s">
        <v>54</v>
      </c>
      <c r="C95" s="102" t="s">
        <v>74</v>
      </c>
      <c r="D95" s="102" t="s">
        <v>0</v>
      </c>
      <c r="E95" s="134">
        <f>SUM(E96)</f>
        <v>288.2</v>
      </c>
    </row>
    <row r="96" spans="1:5" ht="16.5" outlineLevel="5">
      <c r="A96" s="133" t="s">
        <v>14</v>
      </c>
      <c r="B96" s="31" t="s">
        <v>54</v>
      </c>
      <c r="C96" s="31" t="s">
        <v>74</v>
      </c>
      <c r="D96" s="31" t="s">
        <v>13</v>
      </c>
      <c r="E96" s="135">
        <v>288.2</v>
      </c>
    </row>
    <row r="97" spans="1:5" ht="16.5" outlineLevel="2">
      <c r="A97" s="136" t="s">
        <v>77</v>
      </c>
      <c r="B97" s="102" t="s">
        <v>54</v>
      </c>
      <c r="C97" s="102" t="s">
        <v>76</v>
      </c>
      <c r="D97" s="102" t="s">
        <v>0</v>
      </c>
      <c r="E97" s="134">
        <f>SUM(E99)</f>
        <v>1187.1</v>
      </c>
    </row>
    <row r="98" spans="1:5" ht="49.5" outlineLevel="4">
      <c r="A98" s="46" t="s">
        <v>79</v>
      </c>
      <c r="B98" s="20" t="s">
        <v>54</v>
      </c>
      <c r="C98" s="20" t="s">
        <v>78</v>
      </c>
      <c r="D98" s="20" t="s">
        <v>0</v>
      </c>
      <c r="E98" s="47">
        <f>SUM(E99)</f>
        <v>1187.1</v>
      </c>
    </row>
    <row r="99" spans="1:5" ht="16.5" outlineLevel="5">
      <c r="A99" s="43" t="s">
        <v>14</v>
      </c>
      <c r="B99" s="44" t="s">
        <v>54</v>
      </c>
      <c r="C99" s="44" t="s">
        <v>78</v>
      </c>
      <c r="D99" s="44" t="s">
        <v>13</v>
      </c>
      <c r="E99" s="45">
        <v>1187.1</v>
      </c>
    </row>
    <row r="100" spans="1:5" ht="16.5">
      <c r="A100" s="46" t="s">
        <v>81</v>
      </c>
      <c r="B100" s="20" t="s">
        <v>80</v>
      </c>
      <c r="C100" s="20" t="s">
        <v>0</v>
      </c>
      <c r="D100" s="20" t="s">
        <v>0</v>
      </c>
      <c r="E100" s="47">
        <f>SUM(E104)</f>
        <v>819.7</v>
      </c>
    </row>
    <row r="101" spans="1:5" ht="16.5" outlineLevel="1">
      <c r="A101" s="46" t="s">
        <v>83</v>
      </c>
      <c r="B101" s="20" t="s">
        <v>82</v>
      </c>
      <c r="C101" s="20" t="s">
        <v>0</v>
      </c>
      <c r="D101" s="20" t="s">
        <v>0</v>
      </c>
      <c r="E101" s="47">
        <f>SUM(E104)</f>
        <v>819.7</v>
      </c>
    </row>
    <row r="102" spans="1:5" ht="16.5" outlineLevel="2">
      <c r="A102" s="46" t="s">
        <v>57</v>
      </c>
      <c r="B102" s="20" t="s">
        <v>82</v>
      </c>
      <c r="C102" s="20" t="s">
        <v>56</v>
      </c>
      <c r="D102" s="20" t="s">
        <v>0</v>
      </c>
      <c r="E102" s="47">
        <f>SUM(E104)</f>
        <v>819.7</v>
      </c>
    </row>
    <row r="103" spans="1:5" ht="33" outlineLevel="3">
      <c r="A103" s="46" t="s">
        <v>85</v>
      </c>
      <c r="B103" s="20" t="s">
        <v>82</v>
      </c>
      <c r="C103" s="20" t="s">
        <v>84</v>
      </c>
      <c r="D103" s="20" t="s">
        <v>0</v>
      </c>
      <c r="E103" s="47">
        <f>SUM(E104)</f>
        <v>819.7</v>
      </c>
    </row>
    <row r="104" spans="1:5" ht="16.5" outlineLevel="5">
      <c r="A104" s="27" t="s">
        <v>14</v>
      </c>
      <c r="B104" s="28" t="s">
        <v>82</v>
      </c>
      <c r="C104" s="28" t="s">
        <v>84</v>
      </c>
      <c r="D104" s="28" t="s">
        <v>13</v>
      </c>
      <c r="E104" s="29">
        <v>819.7</v>
      </c>
    </row>
    <row r="105" spans="1:5" ht="33">
      <c r="A105" s="21" t="s">
        <v>87</v>
      </c>
      <c r="B105" s="22" t="s">
        <v>86</v>
      </c>
      <c r="C105" s="23" t="s">
        <v>0</v>
      </c>
      <c r="D105" s="23" t="s">
        <v>0</v>
      </c>
      <c r="E105" s="24">
        <f>SUM(E106+E124)</f>
        <v>15463</v>
      </c>
    </row>
    <row r="106" spans="1:5" ht="16.5" outlineLevel="1">
      <c r="A106" s="21" t="s">
        <v>89</v>
      </c>
      <c r="B106" s="22" t="s">
        <v>88</v>
      </c>
      <c r="C106" s="23" t="s">
        <v>0</v>
      </c>
      <c r="D106" s="23" t="s">
        <v>0</v>
      </c>
      <c r="E106" s="24">
        <f>SUM(E107+E119)</f>
        <v>14413.3</v>
      </c>
    </row>
    <row r="107" spans="1:5" ht="16.5" outlineLevel="2">
      <c r="A107" s="21" t="s">
        <v>91</v>
      </c>
      <c r="B107" s="22" t="s">
        <v>88</v>
      </c>
      <c r="C107" s="23" t="s">
        <v>90</v>
      </c>
      <c r="D107" s="23" t="s">
        <v>0</v>
      </c>
      <c r="E107" s="24">
        <f>SUM(E108+E110+E112+E114+E117)</f>
        <v>13360.699999999999</v>
      </c>
    </row>
    <row r="108" spans="1:5" ht="66" outlineLevel="3">
      <c r="A108" s="21" t="s">
        <v>93</v>
      </c>
      <c r="B108" s="22" t="s">
        <v>88</v>
      </c>
      <c r="C108" s="23" t="s">
        <v>92</v>
      </c>
      <c r="D108" s="23" t="s">
        <v>0</v>
      </c>
      <c r="E108" s="24">
        <f>SUM(E109)</f>
        <v>3881.3</v>
      </c>
    </row>
    <row r="109" spans="1:5" ht="33" outlineLevel="5">
      <c r="A109" s="27" t="s">
        <v>95</v>
      </c>
      <c r="B109" s="28" t="s">
        <v>88</v>
      </c>
      <c r="C109" s="28" t="s">
        <v>92</v>
      </c>
      <c r="D109" s="28" t="s">
        <v>94</v>
      </c>
      <c r="E109" s="29">
        <v>3881.3</v>
      </c>
    </row>
    <row r="110" spans="1:5" ht="16.5" outlineLevel="3">
      <c r="A110" s="21" t="s">
        <v>97</v>
      </c>
      <c r="B110" s="22" t="s">
        <v>88</v>
      </c>
      <c r="C110" s="23" t="s">
        <v>96</v>
      </c>
      <c r="D110" s="23" t="s">
        <v>0</v>
      </c>
      <c r="E110" s="24">
        <f>SUM(E111)</f>
        <v>6346</v>
      </c>
    </row>
    <row r="111" spans="1:5" ht="33" outlineLevel="5">
      <c r="A111" s="27" t="s">
        <v>95</v>
      </c>
      <c r="B111" s="28" t="s">
        <v>88</v>
      </c>
      <c r="C111" s="28" t="s">
        <v>96</v>
      </c>
      <c r="D111" s="28" t="s">
        <v>94</v>
      </c>
      <c r="E111" s="29">
        <v>6346</v>
      </c>
    </row>
    <row r="112" spans="1:5" ht="33" outlineLevel="3">
      <c r="A112" s="21" t="s">
        <v>99</v>
      </c>
      <c r="B112" s="22" t="s">
        <v>88</v>
      </c>
      <c r="C112" s="23" t="s">
        <v>98</v>
      </c>
      <c r="D112" s="23" t="s">
        <v>0</v>
      </c>
      <c r="E112" s="24">
        <f>SUM(E113)</f>
        <v>2754.3</v>
      </c>
    </row>
    <row r="113" spans="1:5" ht="33" outlineLevel="5">
      <c r="A113" s="27" t="s">
        <v>95</v>
      </c>
      <c r="B113" s="28" t="s">
        <v>88</v>
      </c>
      <c r="C113" s="28" t="s">
        <v>98</v>
      </c>
      <c r="D113" s="28" t="s">
        <v>94</v>
      </c>
      <c r="E113" s="29">
        <v>2754.3</v>
      </c>
    </row>
    <row r="114" spans="1:5" ht="16.5" outlineLevel="3">
      <c r="A114" s="21" t="s">
        <v>101</v>
      </c>
      <c r="B114" s="22" t="s">
        <v>88</v>
      </c>
      <c r="C114" s="23" t="s">
        <v>100</v>
      </c>
      <c r="D114" s="23" t="s">
        <v>0</v>
      </c>
      <c r="E114" s="24">
        <f>SUM(E116)</f>
        <v>168</v>
      </c>
    </row>
    <row r="115" spans="1:5" ht="16.5" outlineLevel="4">
      <c r="A115" s="21" t="s">
        <v>103</v>
      </c>
      <c r="B115" s="22" t="s">
        <v>88</v>
      </c>
      <c r="C115" s="23" t="s">
        <v>102</v>
      </c>
      <c r="D115" s="23" t="s">
        <v>0</v>
      </c>
      <c r="E115" s="24">
        <f>SUM(E116)</f>
        <v>168</v>
      </c>
    </row>
    <row r="116" spans="1:5" ht="33" outlineLevel="5">
      <c r="A116" s="27" t="s">
        <v>95</v>
      </c>
      <c r="B116" s="28" t="s">
        <v>88</v>
      </c>
      <c r="C116" s="28" t="s">
        <v>102</v>
      </c>
      <c r="D116" s="28" t="s">
        <v>94</v>
      </c>
      <c r="E116" s="29">
        <v>168</v>
      </c>
    </row>
    <row r="117" spans="1:5" ht="33" outlineLevel="3">
      <c r="A117" s="21" t="s">
        <v>105</v>
      </c>
      <c r="B117" s="22" t="s">
        <v>88</v>
      </c>
      <c r="C117" s="23" t="s">
        <v>104</v>
      </c>
      <c r="D117" s="23" t="s">
        <v>0</v>
      </c>
      <c r="E117" s="24">
        <f>SUM(E118)</f>
        <v>211.1</v>
      </c>
    </row>
    <row r="118" spans="1:5" ht="16.5" outlineLevel="5">
      <c r="A118" s="27" t="s">
        <v>107</v>
      </c>
      <c r="B118" s="28" t="s">
        <v>88</v>
      </c>
      <c r="C118" s="28" t="s">
        <v>104</v>
      </c>
      <c r="D118" s="28" t="s">
        <v>106</v>
      </c>
      <c r="E118" s="29">
        <v>211.1</v>
      </c>
    </row>
    <row r="119" spans="1:5" ht="16.5" outlineLevel="2">
      <c r="A119" s="21" t="s">
        <v>77</v>
      </c>
      <c r="B119" s="22" t="s">
        <v>88</v>
      </c>
      <c r="C119" s="23" t="s">
        <v>76</v>
      </c>
      <c r="D119" s="23" t="s">
        <v>0</v>
      </c>
      <c r="E119" s="24">
        <f>SUM(E120+E122)</f>
        <v>1052.6</v>
      </c>
    </row>
    <row r="120" spans="1:5" ht="34.5" customHeight="1" outlineLevel="4">
      <c r="A120" s="21" t="s">
        <v>109</v>
      </c>
      <c r="B120" s="22" t="s">
        <v>88</v>
      </c>
      <c r="C120" s="23" t="s">
        <v>108</v>
      </c>
      <c r="D120" s="23" t="s">
        <v>0</v>
      </c>
      <c r="E120" s="24">
        <f>SUM(E121)</f>
        <v>575.8</v>
      </c>
    </row>
    <row r="121" spans="1:5" ht="33" outlineLevel="5">
      <c r="A121" s="27" t="s">
        <v>95</v>
      </c>
      <c r="B121" s="28" t="s">
        <v>88</v>
      </c>
      <c r="C121" s="28" t="s">
        <v>108</v>
      </c>
      <c r="D121" s="28" t="s">
        <v>94</v>
      </c>
      <c r="E121" s="29">
        <v>575.8</v>
      </c>
    </row>
    <row r="122" spans="1:5" ht="33" outlineLevel="4">
      <c r="A122" s="94" t="s">
        <v>111</v>
      </c>
      <c r="B122" s="95" t="s">
        <v>88</v>
      </c>
      <c r="C122" s="90" t="s">
        <v>110</v>
      </c>
      <c r="D122" s="90" t="s">
        <v>0</v>
      </c>
      <c r="E122" s="91">
        <f>SUM(E123)</f>
        <v>476.8</v>
      </c>
    </row>
    <row r="123" spans="1:5" ht="33" outlineLevel="5">
      <c r="A123" s="34" t="s">
        <v>95</v>
      </c>
      <c r="B123" s="35" t="s">
        <v>88</v>
      </c>
      <c r="C123" s="35" t="s">
        <v>110</v>
      </c>
      <c r="D123" s="35" t="s">
        <v>94</v>
      </c>
      <c r="E123" s="92">
        <v>476.8</v>
      </c>
    </row>
    <row r="124" spans="1:5" ht="33" outlineLevel="1">
      <c r="A124" s="94" t="s">
        <v>113</v>
      </c>
      <c r="B124" s="95" t="s">
        <v>112</v>
      </c>
      <c r="C124" s="90" t="s">
        <v>0</v>
      </c>
      <c r="D124" s="90" t="s">
        <v>0</v>
      </c>
      <c r="E124" s="91">
        <f>SUM(E125+E128)</f>
        <v>1049.7</v>
      </c>
    </row>
    <row r="125" spans="1:5" ht="16.5" outlineLevel="2">
      <c r="A125" s="94" t="s">
        <v>48</v>
      </c>
      <c r="B125" s="95" t="s">
        <v>112</v>
      </c>
      <c r="C125" s="90" t="s">
        <v>49</v>
      </c>
      <c r="D125" s="90" t="s">
        <v>0</v>
      </c>
      <c r="E125" s="91">
        <f>SUM(E127)</f>
        <v>193.9</v>
      </c>
    </row>
    <row r="126" spans="1:5" ht="16.5" outlineLevel="3">
      <c r="A126" s="94" t="s">
        <v>51</v>
      </c>
      <c r="B126" s="95" t="s">
        <v>112</v>
      </c>
      <c r="C126" s="90" t="s">
        <v>50</v>
      </c>
      <c r="D126" s="90" t="s">
        <v>0</v>
      </c>
      <c r="E126" s="91">
        <f>SUM(E127)</f>
        <v>193.9</v>
      </c>
    </row>
    <row r="127" spans="1:5" ht="16.5" outlineLevel="5">
      <c r="A127" s="34" t="s">
        <v>14</v>
      </c>
      <c r="B127" s="35" t="s">
        <v>112</v>
      </c>
      <c r="C127" s="35" t="s">
        <v>50</v>
      </c>
      <c r="D127" s="35" t="s">
        <v>13</v>
      </c>
      <c r="E127" s="92">
        <v>193.9</v>
      </c>
    </row>
    <row r="128" spans="1:5" ht="16.5" outlineLevel="2">
      <c r="A128" s="94" t="s">
        <v>77</v>
      </c>
      <c r="B128" s="95" t="s">
        <v>112</v>
      </c>
      <c r="C128" s="90" t="s">
        <v>76</v>
      </c>
      <c r="D128" s="90" t="s">
        <v>0</v>
      </c>
      <c r="E128" s="91">
        <f>SUM(E130)</f>
        <v>855.8</v>
      </c>
    </row>
    <row r="129" spans="1:5" ht="49.5" outlineLevel="4">
      <c r="A129" s="94" t="s">
        <v>115</v>
      </c>
      <c r="B129" s="95" t="s">
        <v>112</v>
      </c>
      <c r="C129" s="90" t="s">
        <v>114</v>
      </c>
      <c r="D129" s="90" t="s">
        <v>0</v>
      </c>
      <c r="E129" s="91">
        <f>SUM(E130)</f>
        <v>855.8</v>
      </c>
    </row>
    <row r="130" spans="1:5" ht="16.5" outlineLevel="5">
      <c r="A130" s="27" t="s">
        <v>14</v>
      </c>
      <c r="B130" s="28" t="s">
        <v>112</v>
      </c>
      <c r="C130" s="28" t="s">
        <v>114</v>
      </c>
      <c r="D130" s="28" t="s">
        <v>13</v>
      </c>
      <c r="E130" s="29">
        <v>855.8</v>
      </c>
    </row>
    <row r="131" spans="1:5" ht="16.5">
      <c r="A131" s="21" t="s">
        <v>117</v>
      </c>
      <c r="B131" s="22" t="s">
        <v>116</v>
      </c>
      <c r="C131" s="23" t="s">
        <v>0</v>
      </c>
      <c r="D131" s="23" t="s">
        <v>0</v>
      </c>
      <c r="E131" s="24">
        <f>SUM(E138+E132)</f>
        <v>4431.1</v>
      </c>
    </row>
    <row r="132" spans="1:5" ht="16.5">
      <c r="A132" s="101" t="s">
        <v>524</v>
      </c>
      <c r="B132" s="102" t="s">
        <v>525</v>
      </c>
      <c r="C132" s="102" t="s">
        <v>0</v>
      </c>
      <c r="D132" s="102" t="s">
        <v>0</v>
      </c>
      <c r="E132" s="103">
        <f>SUM(E133)</f>
        <v>411.8</v>
      </c>
    </row>
    <row r="133" spans="1:5" ht="16.5">
      <c r="A133" s="101" t="s">
        <v>526</v>
      </c>
      <c r="B133" s="102" t="s">
        <v>525</v>
      </c>
      <c r="C133" s="102" t="s">
        <v>527</v>
      </c>
      <c r="D133" s="102"/>
      <c r="E133" s="103">
        <f>SUM(E134+E136)</f>
        <v>411.8</v>
      </c>
    </row>
    <row r="134" spans="1:5" ht="66">
      <c r="A134" s="34" t="s">
        <v>531</v>
      </c>
      <c r="B134" s="102" t="s">
        <v>525</v>
      </c>
      <c r="C134" s="102" t="s">
        <v>530</v>
      </c>
      <c r="D134" s="102"/>
      <c r="E134" s="103">
        <f>SUM(E135)</f>
        <v>205.9</v>
      </c>
    </row>
    <row r="135" spans="1:5" ht="16.5">
      <c r="A135" s="104" t="s">
        <v>136</v>
      </c>
      <c r="B135" s="31" t="s">
        <v>525</v>
      </c>
      <c r="C135" s="102" t="s">
        <v>530</v>
      </c>
      <c r="D135" s="31" t="s">
        <v>135</v>
      </c>
      <c r="E135" s="103">
        <v>205.9</v>
      </c>
    </row>
    <row r="136" spans="1:5" ht="49.5">
      <c r="A136" s="34" t="s">
        <v>528</v>
      </c>
      <c r="B136" s="102" t="s">
        <v>525</v>
      </c>
      <c r="C136" s="102" t="s">
        <v>529</v>
      </c>
      <c r="D136" s="102"/>
      <c r="E136" s="103">
        <f>SUM(E137)</f>
        <v>205.9</v>
      </c>
    </row>
    <row r="137" spans="1:5" ht="16.5">
      <c r="A137" s="104" t="s">
        <v>136</v>
      </c>
      <c r="B137" s="31" t="s">
        <v>525</v>
      </c>
      <c r="C137" s="102" t="s">
        <v>529</v>
      </c>
      <c r="D137" s="31" t="s">
        <v>135</v>
      </c>
      <c r="E137" s="103">
        <v>205.9</v>
      </c>
    </row>
    <row r="138" spans="1:5" ht="16.5" outlineLevel="1">
      <c r="A138" s="21" t="s">
        <v>119</v>
      </c>
      <c r="B138" s="22" t="s">
        <v>118</v>
      </c>
      <c r="C138" s="23" t="s">
        <v>0</v>
      </c>
      <c r="D138" s="23" t="s">
        <v>0</v>
      </c>
      <c r="E138" s="24">
        <f>SUM(E139+E145+E142)</f>
        <v>4019.3</v>
      </c>
    </row>
    <row r="139" spans="1:5" ht="33" outlineLevel="2">
      <c r="A139" s="21" t="s">
        <v>121</v>
      </c>
      <c r="B139" s="22" t="s">
        <v>118</v>
      </c>
      <c r="C139" s="23" t="s">
        <v>120</v>
      </c>
      <c r="D139" s="23" t="s">
        <v>0</v>
      </c>
      <c r="E139" s="24">
        <f>SUM(E141)</f>
        <v>300</v>
      </c>
    </row>
    <row r="140" spans="1:5" ht="16.5" outlineLevel="3">
      <c r="A140" s="21" t="s">
        <v>123</v>
      </c>
      <c r="B140" s="22" t="s">
        <v>118</v>
      </c>
      <c r="C140" s="23" t="s">
        <v>122</v>
      </c>
      <c r="D140" s="23" t="s">
        <v>0</v>
      </c>
      <c r="E140" s="24">
        <f>SUM(E141)</f>
        <v>300</v>
      </c>
    </row>
    <row r="141" spans="1:5" ht="16.5" outlineLevel="5">
      <c r="A141" s="40" t="s">
        <v>123</v>
      </c>
      <c r="B141" s="41" t="s">
        <v>118</v>
      </c>
      <c r="C141" s="41" t="s">
        <v>122</v>
      </c>
      <c r="D141" s="41" t="s">
        <v>124</v>
      </c>
      <c r="E141" s="42">
        <v>300</v>
      </c>
    </row>
    <row r="142" spans="1:5" ht="33" outlineLevel="5">
      <c r="A142" s="46" t="s">
        <v>532</v>
      </c>
      <c r="B142" s="20" t="s">
        <v>118</v>
      </c>
      <c r="C142" s="20" t="s">
        <v>533</v>
      </c>
      <c r="D142" s="44"/>
      <c r="E142" s="47">
        <f>SUM(E143:E144)</f>
        <v>2640</v>
      </c>
    </row>
    <row r="143" spans="1:5" ht="16.5" outlineLevel="5">
      <c r="A143" s="104" t="s">
        <v>136</v>
      </c>
      <c r="B143" s="44" t="s">
        <v>118</v>
      </c>
      <c r="C143" s="44" t="s">
        <v>533</v>
      </c>
      <c r="D143" s="44" t="s">
        <v>135</v>
      </c>
      <c r="E143" s="45">
        <v>435</v>
      </c>
    </row>
    <row r="144" spans="1:5" ht="16.5" outlineLevel="5">
      <c r="A144" s="104" t="s">
        <v>569</v>
      </c>
      <c r="B144" s="44" t="s">
        <v>118</v>
      </c>
      <c r="C144" s="44" t="s">
        <v>533</v>
      </c>
      <c r="D144" s="44" t="s">
        <v>568</v>
      </c>
      <c r="E144" s="45">
        <v>2205</v>
      </c>
    </row>
    <row r="145" spans="1:5" ht="16.5" outlineLevel="2">
      <c r="A145" s="46" t="s">
        <v>77</v>
      </c>
      <c r="B145" s="20" t="s">
        <v>118</v>
      </c>
      <c r="C145" s="20" t="s">
        <v>76</v>
      </c>
      <c r="D145" s="20" t="s">
        <v>0</v>
      </c>
      <c r="E145" s="47">
        <f>SUM(E146+E149)</f>
        <v>1079.3</v>
      </c>
    </row>
    <row r="146" spans="1:5" ht="33" outlineLevel="3">
      <c r="A146" s="46" t="s">
        <v>126</v>
      </c>
      <c r="B146" s="20" t="s">
        <v>118</v>
      </c>
      <c r="C146" s="20" t="s">
        <v>125</v>
      </c>
      <c r="D146" s="20" t="s">
        <v>0</v>
      </c>
      <c r="E146" s="47">
        <f>SUM(E148)</f>
        <v>367.8</v>
      </c>
    </row>
    <row r="147" spans="1:5" ht="33" outlineLevel="4">
      <c r="A147" s="21" t="s">
        <v>128</v>
      </c>
      <c r="B147" s="22" t="s">
        <v>118</v>
      </c>
      <c r="C147" s="23" t="s">
        <v>127</v>
      </c>
      <c r="D147" s="23" t="s">
        <v>0</v>
      </c>
      <c r="E147" s="24">
        <f>SUM(E148)</f>
        <v>367.8</v>
      </c>
    </row>
    <row r="148" spans="1:5" ht="16.5" outlineLevel="5">
      <c r="A148" s="27" t="s">
        <v>14</v>
      </c>
      <c r="B148" s="28" t="s">
        <v>118</v>
      </c>
      <c r="C148" s="28" t="s">
        <v>127</v>
      </c>
      <c r="D148" s="28" t="s">
        <v>13</v>
      </c>
      <c r="E148" s="29">
        <v>367.8</v>
      </c>
    </row>
    <row r="149" spans="1:5" ht="33" outlineLevel="3">
      <c r="A149" s="21" t="s">
        <v>130</v>
      </c>
      <c r="B149" s="22" t="s">
        <v>118</v>
      </c>
      <c r="C149" s="23" t="s">
        <v>129</v>
      </c>
      <c r="D149" s="23" t="s">
        <v>0</v>
      </c>
      <c r="E149" s="24">
        <f>SUM(E150)</f>
        <v>711.5</v>
      </c>
    </row>
    <row r="150" spans="1:5" ht="16.5" outlineLevel="5">
      <c r="A150" s="27" t="s">
        <v>14</v>
      </c>
      <c r="B150" s="28" t="s">
        <v>118</v>
      </c>
      <c r="C150" s="28" t="s">
        <v>129</v>
      </c>
      <c r="D150" s="28" t="s">
        <v>13</v>
      </c>
      <c r="E150" s="29">
        <v>711.5</v>
      </c>
    </row>
    <row r="151" spans="1:5" ht="16.5">
      <c r="A151" s="94" t="s">
        <v>132</v>
      </c>
      <c r="B151" s="95" t="s">
        <v>131</v>
      </c>
      <c r="C151" s="90" t="s">
        <v>0</v>
      </c>
      <c r="D151" s="90" t="s">
        <v>0</v>
      </c>
      <c r="E151" s="91">
        <f>SUM(E152+E166+E181+E204)</f>
        <v>60227.5</v>
      </c>
    </row>
    <row r="152" spans="1:5" ht="16.5" outlineLevel="1">
      <c r="A152" s="94" t="s">
        <v>134</v>
      </c>
      <c r="B152" s="95" t="s">
        <v>133</v>
      </c>
      <c r="C152" s="90" t="s">
        <v>0</v>
      </c>
      <c r="D152" s="90" t="s">
        <v>0</v>
      </c>
      <c r="E152" s="91">
        <f>SUM(E157+E153)</f>
        <v>1008.2</v>
      </c>
    </row>
    <row r="153" spans="1:5" ht="16.5" outlineLevel="5">
      <c r="A153" s="30" t="s">
        <v>431</v>
      </c>
      <c r="B153" s="31" t="s">
        <v>133</v>
      </c>
      <c r="C153" s="32" t="s">
        <v>430</v>
      </c>
      <c r="D153" s="32" t="s">
        <v>0</v>
      </c>
      <c r="E153" s="33">
        <f>SUM(E156)</f>
        <v>150</v>
      </c>
    </row>
    <row r="154" spans="1:5" ht="16.5" outlineLevel="5">
      <c r="A154" s="30" t="s">
        <v>433</v>
      </c>
      <c r="B154" s="31" t="s">
        <v>133</v>
      </c>
      <c r="C154" s="32" t="s">
        <v>432</v>
      </c>
      <c r="D154" s="32" t="s">
        <v>0</v>
      </c>
      <c r="E154" s="33">
        <f>SUM(E156)</f>
        <v>150</v>
      </c>
    </row>
    <row r="155" spans="1:5" ht="16.5" outlineLevel="5">
      <c r="A155" s="30" t="s">
        <v>435</v>
      </c>
      <c r="B155" s="31" t="s">
        <v>133</v>
      </c>
      <c r="C155" s="32" t="s">
        <v>434</v>
      </c>
      <c r="D155" s="32" t="s">
        <v>0</v>
      </c>
      <c r="E155" s="33">
        <f>SUM(E156)</f>
        <v>150</v>
      </c>
    </row>
    <row r="156" spans="1:5" ht="16.5" outlineLevel="5">
      <c r="A156" s="34" t="s">
        <v>14</v>
      </c>
      <c r="B156" s="31" t="s">
        <v>133</v>
      </c>
      <c r="C156" s="35" t="s">
        <v>434</v>
      </c>
      <c r="D156" s="35" t="s">
        <v>13</v>
      </c>
      <c r="E156" s="33">
        <v>150</v>
      </c>
    </row>
    <row r="157" spans="1:5" ht="16.5" outlineLevel="2">
      <c r="A157" s="21" t="s">
        <v>77</v>
      </c>
      <c r="B157" s="22" t="s">
        <v>133</v>
      </c>
      <c r="C157" s="23" t="s">
        <v>76</v>
      </c>
      <c r="D157" s="23" t="s">
        <v>0</v>
      </c>
      <c r="E157" s="24">
        <f>SUM(E158+E163)</f>
        <v>858.2</v>
      </c>
    </row>
    <row r="158" spans="1:5" ht="33" outlineLevel="3">
      <c r="A158" s="21" t="s">
        <v>126</v>
      </c>
      <c r="B158" s="22" t="s">
        <v>133</v>
      </c>
      <c r="C158" s="23" t="s">
        <v>125</v>
      </c>
      <c r="D158" s="23" t="s">
        <v>0</v>
      </c>
      <c r="E158" s="24">
        <f>SUM(E159+E161)</f>
        <v>571.9</v>
      </c>
    </row>
    <row r="159" spans="1:5" ht="33" outlineLevel="4">
      <c r="A159" s="21" t="s">
        <v>138</v>
      </c>
      <c r="B159" s="22" t="s">
        <v>133</v>
      </c>
      <c r="C159" s="23" t="s">
        <v>137</v>
      </c>
      <c r="D159" s="23" t="s">
        <v>0</v>
      </c>
      <c r="E159" s="24">
        <f>SUM(E160)</f>
        <v>556.9</v>
      </c>
    </row>
    <row r="160" spans="1:5" ht="16.5" outlineLevel="5">
      <c r="A160" s="27" t="s">
        <v>14</v>
      </c>
      <c r="B160" s="28" t="s">
        <v>133</v>
      </c>
      <c r="C160" s="28" t="s">
        <v>137</v>
      </c>
      <c r="D160" s="28" t="s">
        <v>13</v>
      </c>
      <c r="E160" s="29">
        <v>556.9</v>
      </c>
    </row>
    <row r="161" spans="1:5" ht="36.75" customHeight="1" outlineLevel="5">
      <c r="A161" s="105" t="s">
        <v>535</v>
      </c>
      <c r="B161" s="22" t="s">
        <v>133</v>
      </c>
      <c r="C161" s="23" t="s">
        <v>534</v>
      </c>
      <c r="D161" s="23" t="s">
        <v>0</v>
      </c>
      <c r="E161" s="24">
        <f>SUM(E162)</f>
        <v>15</v>
      </c>
    </row>
    <row r="162" spans="1:5" ht="16.5" outlineLevel="5">
      <c r="A162" s="27" t="s">
        <v>14</v>
      </c>
      <c r="B162" s="28" t="s">
        <v>133</v>
      </c>
      <c r="C162" s="28" t="s">
        <v>534</v>
      </c>
      <c r="D162" s="28" t="s">
        <v>13</v>
      </c>
      <c r="E162" s="29">
        <v>15</v>
      </c>
    </row>
    <row r="163" spans="1:5" ht="66" outlineLevel="3">
      <c r="A163" s="21" t="s">
        <v>142</v>
      </c>
      <c r="B163" s="22" t="s">
        <v>133</v>
      </c>
      <c r="C163" s="23" t="s">
        <v>141</v>
      </c>
      <c r="D163" s="23" t="s">
        <v>0</v>
      </c>
      <c r="E163" s="24">
        <f>SUM(E164:E165)</f>
        <v>286.3</v>
      </c>
    </row>
    <row r="164" spans="1:5" ht="16.5" outlineLevel="3">
      <c r="A164" s="27" t="s">
        <v>136</v>
      </c>
      <c r="B164" s="28" t="s">
        <v>133</v>
      </c>
      <c r="C164" s="28" t="s">
        <v>141</v>
      </c>
      <c r="D164" s="98" t="s">
        <v>135</v>
      </c>
      <c r="E164" s="148">
        <v>185.4</v>
      </c>
    </row>
    <row r="165" spans="1:5" ht="16.5" outlineLevel="5">
      <c r="A165" s="27" t="s">
        <v>14</v>
      </c>
      <c r="B165" s="28" t="s">
        <v>133</v>
      </c>
      <c r="C165" s="28" t="s">
        <v>141</v>
      </c>
      <c r="D165" s="28" t="s">
        <v>13</v>
      </c>
      <c r="E165" s="29">
        <v>100.9</v>
      </c>
    </row>
    <row r="166" spans="1:5" ht="16.5" outlineLevel="1">
      <c r="A166" s="21" t="s">
        <v>144</v>
      </c>
      <c r="B166" s="22" t="s">
        <v>143</v>
      </c>
      <c r="C166" s="23" t="s">
        <v>0</v>
      </c>
      <c r="D166" s="23" t="s">
        <v>0</v>
      </c>
      <c r="E166" s="24">
        <f>SUM(E168+E171)</f>
        <v>25586.7</v>
      </c>
    </row>
    <row r="167" spans="1:5" ht="16.5" outlineLevel="1">
      <c r="A167" s="36" t="s">
        <v>431</v>
      </c>
      <c r="B167" s="37" t="s">
        <v>143</v>
      </c>
      <c r="C167" s="38" t="s">
        <v>430</v>
      </c>
      <c r="D167" s="38" t="s">
        <v>0</v>
      </c>
      <c r="E167" s="39">
        <f>SUM(E168)</f>
        <v>11636.3</v>
      </c>
    </row>
    <row r="168" spans="1:5" ht="16.5" outlineLevel="2">
      <c r="A168" s="36" t="s">
        <v>437</v>
      </c>
      <c r="B168" s="37" t="s">
        <v>143</v>
      </c>
      <c r="C168" s="38" t="s">
        <v>436</v>
      </c>
      <c r="D168" s="38" t="s">
        <v>0</v>
      </c>
      <c r="E168" s="39">
        <f>SUM(E170+E169)</f>
        <v>11636.3</v>
      </c>
    </row>
    <row r="169" spans="1:5" ht="16.5" outlineLevel="3">
      <c r="A169" s="27" t="s">
        <v>136</v>
      </c>
      <c r="B169" s="37" t="s">
        <v>143</v>
      </c>
      <c r="C169" s="28" t="s">
        <v>436</v>
      </c>
      <c r="D169" s="28" t="s">
        <v>135</v>
      </c>
      <c r="E169" s="39">
        <v>11536.4</v>
      </c>
    </row>
    <row r="170" spans="1:5" ht="16.5" outlineLevel="5">
      <c r="A170" s="27" t="s">
        <v>14</v>
      </c>
      <c r="B170" s="28" t="s">
        <v>143</v>
      </c>
      <c r="C170" s="28" t="s">
        <v>436</v>
      </c>
      <c r="D170" s="28" t="s">
        <v>13</v>
      </c>
      <c r="E170" s="29">
        <v>99.9</v>
      </c>
    </row>
    <row r="171" spans="1:5" ht="16.5" outlineLevel="2">
      <c r="A171" s="21" t="s">
        <v>77</v>
      </c>
      <c r="B171" s="22" t="s">
        <v>143</v>
      </c>
      <c r="C171" s="23" t="s">
        <v>76</v>
      </c>
      <c r="D171" s="23" t="s">
        <v>0</v>
      </c>
      <c r="E171" s="24">
        <f>SUM(E172+E175)</f>
        <v>13950.400000000001</v>
      </c>
    </row>
    <row r="172" spans="1:5" ht="33" outlineLevel="4">
      <c r="A172" s="21" t="s">
        <v>146</v>
      </c>
      <c r="B172" s="22" t="s">
        <v>143</v>
      </c>
      <c r="C172" s="23" t="s">
        <v>145</v>
      </c>
      <c r="D172" s="23" t="s">
        <v>0</v>
      </c>
      <c r="E172" s="24">
        <f>SUM(E173:E174)</f>
        <v>9729.2</v>
      </c>
    </row>
    <row r="173" spans="1:5" ht="16.5" outlineLevel="4">
      <c r="A173" s="27" t="s">
        <v>140</v>
      </c>
      <c r="B173" s="28" t="s">
        <v>143</v>
      </c>
      <c r="C173" s="28" t="s">
        <v>145</v>
      </c>
      <c r="D173" s="98" t="s">
        <v>139</v>
      </c>
      <c r="E173" s="99">
        <v>9208.2</v>
      </c>
    </row>
    <row r="174" spans="1:5" ht="16.5" outlineLevel="5">
      <c r="A174" s="27" t="s">
        <v>14</v>
      </c>
      <c r="B174" s="28" t="s">
        <v>143</v>
      </c>
      <c r="C174" s="28" t="s">
        <v>145</v>
      </c>
      <c r="D174" s="28" t="s">
        <v>13</v>
      </c>
      <c r="E174" s="29">
        <v>521</v>
      </c>
    </row>
    <row r="175" spans="1:5" ht="33" outlineLevel="3">
      <c r="A175" s="21" t="s">
        <v>126</v>
      </c>
      <c r="B175" s="22" t="s">
        <v>143</v>
      </c>
      <c r="C175" s="23" t="s">
        <v>125</v>
      </c>
      <c r="D175" s="23" t="s">
        <v>0</v>
      </c>
      <c r="E175" s="24">
        <f>SUM(E176+E179)</f>
        <v>4221.2</v>
      </c>
    </row>
    <row r="176" spans="1:5" ht="33" outlineLevel="4">
      <c r="A176" s="21" t="s">
        <v>128</v>
      </c>
      <c r="B176" s="22" t="s">
        <v>143</v>
      </c>
      <c r="C176" s="23" t="s">
        <v>127</v>
      </c>
      <c r="D176" s="23" t="s">
        <v>0</v>
      </c>
      <c r="E176" s="24">
        <f>SUM(E177:E178)</f>
        <v>212.3</v>
      </c>
    </row>
    <row r="177" spans="1:5" ht="16.5" outlineLevel="5">
      <c r="A177" s="27" t="s">
        <v>140</v>
      </c>
      <c r="B177" s="28" t="s">
        <v>143</v>
      </c>
      <c r="C177" s="28" t="s">
        <v>127</v>
      </c>
      <c r="D177" s="28" t="s">
        <v>139</v>
      </c>
      <c r="E177" s="29">
        <v>165.1</v>
      </c>
    </row>
    <row r="178" spans="1:5" ht="16.5" outlineLevel="5">
      <c r="A178" s="27" t="s">
        <v>14</v>
      </c>
      <c r="B178" s="28" t="s">
        <v>143</v>
      </c>
      <c r="C178" s="28" t="s">
        <v>127</v>
      </c>
      <c r="D178" s="28" t="s">
        <v>13</v>
      </c>
      <c r="E178" s="99">
        <v>47.2</v>
      </c>
    </row>
    <row r="179" spans="1:5" ht="49.5" outlineLevel="4">
      <c r="A179" s="21" t="s">
        <v>148</v>
      </c>
      <c r="B179" s="22" t="s">
        <v>143</v>
      </c>
      <c r="C179" s="23" t="s">
        <v>147</v>
      </c>
      <c r="D179" s="23" t="s">
        <v>0</v>
      </c>
      <c r="E179" s="24">
        <f>SUM(E180)</f>
        <v>4008.9</v>
      </c>
    </row>
    <row r="180" spans="1:5" ht="16.5" outlineLevel="5">
      <c r="A180" s="27" t="s">
        <v>14</v>
      </c>
      <c r="B180" s="28" t="s">
        <v>143</v>
      </c>
      <c r="C180" s="28" t="s">
        <v>147</v>
      </c>
      <c r="D180" s="28" t="s">
        <v>13</v>
      </c>
      <c r="E180" s="29">
        <v>4008.9</v>
      </c>
    </row>
    <row r="181" spans="1:5" ht="16.5" outlineLevel="1">
      <c r="A181" s="94" t="s">
        <v>150</v>
      </c>
      <c r="B181" s="95" t="s">
        <v>149</v>
      </c>
      <c r="C181" s="90" t="s">
        <v>0</v>
      </c>
      <c r="D181" s="90" t="s">
        <v>0</v>
      </c>
      <c r="E181" s="91">
        <f>SUM(E182+E185+E201)</f>
        <v>29510.799999999996</v>
      </c>
    </row>
    <row r="182" spans="1:5" ht="16.5" outlineLevel="2">
      <c r="A182" s="94" t="s">
        <v>48</v>
      </c>
      <c r="B182" s="95" t="s">
        <v>149</v>
      </c>
      <c r="C182" s="90" t="s">
        <v>49</v>
      </c>
      <c r="D182" s="90" t="s">
        <v>0</v>
      </c>
      <c r="E182" s="91">
        <f>SUM(E184)</f>
        <v>90.6</v>
      </c>
    </row>
    <row r="183" spans="1:5" ht="16.5" outlineLevel="3">
      <c r="A183" s="94" t="s">
        <v>51</v>
      </c>
      <c r="B183" s="95" t="s">
        <v>149</v>
      </c>
      <c r="C183" s="90" t="s">
        <v>50</v>
      </c>
      <c r="D183" s="90" t="s">
        <v>0</v>
      </c>
      <c r="E183" s="91">
        <f>SUM(E184)</f>
        <v>90.6</v>
      </c>
    </row>
    <row r="184" spans="1:5" ht="16.5" outlineLevel="5">
      <c r="A184" s="34" t="s">
        <v>14</v>
      </c>
      <c r="B184" s="35" t="s">
        <v>149</v>
      </c>
      <c r="C184" s="35" t="s">
        <v>50</v>
      </c>
      <c r="D184" s="35" t="s">
        <v>13</v>
      </c>
      <c r="E184" s="92">
        <v>90.6</v>
      </c>
    </row>
    <row r="185" spans="1:5" ht="16.5" outlineLevel="2">
      <c r="A185" s="94" t="s">
        <v>150</v>
      </c>
      <c r="B185" s="95" t="s">
        <v>149</v>
      </c>
      <c r="C185" s="90" t="s">
        <v>151</v>
      </c>
      <c r="D185" s="90" t="s">
        <v>0</v>
      </c>
      <c r="E185" s="91">
        <f>SUM(E186+E188+E195+E197+E199)</f>
        <v>13039.399999999998</v>
      </c>
    </row>
    <row r="186" spans="1:5" ht="16.5" outlineLevel="3">
      <c r="A186" s="94" t="s">
        <v>153</v>
      </c>
      <c r="B186" s="95" t="s">
        <v>149</v>
      </c>
      <c r="C186" s="90" t="s">
        <v>152</v>
      </c>
      <c r="D186" s="90" t="s">
        <v>0</v>
      </c>
      <c r="E186" s="91">
        <f>SUM(E187)</f>
        <v>4738.5</v>
      </c>
    </row>
    <row r="187" spans="1:5" ht="16.5" outlineLevel="5">
      <c r="A187" s="34" t="s">
        <v>14</v>
      </c>
      <c r="B187" s="35" t="s">
        <v>149</v>
      </c>
      <c r="C187" s="35" t="s">
        <v>152</v>
      </c>
      <c r="D187" s="35" t="s">
        <v>13</v>
      </c>
      <c r="E187" s="92">
        <v>4738.5</v>
      </c>
    </row>
    <row r="188" spans="1:5" ht="49.5" outlineLevel="3">
      <c r="A188" s="94" t="s">
        <v>155</v>
      </c>
      <c r="B188" s="95" t="s">
        <v>149</v>
      </c>
      <c r="C188" s="90" t="s">
        <v>154</v>
      </c>
      <c r="D188" s="90" t="s">
        <v>0</v>
      </c>
      <c r="E188" s="91">
        <f>SUM(E189+E191+E193)</f>
        <v>6349.099999999999</v>
      </c>
    </row>
    <row r="189" spans="1:5" ht="49.5" outlineLevel="4">
      <c r="A189" s="94" t="s">
        <v>155</v>
      </c>
      <c r="B189" s="95" t="s">
        <v>149</v>
      </c>
      <c r="C189" s="90" t="s">
        <v>154</v>
      </c>
      <c r="D189" s="90" t="s">
        <v>0</v>
      </c>
      <c r="E189" s="91">
        <f>SUM(E190)</f>
        <v>5369.2</v>
      </c>
    </row>
    <row r="190" spans="1:5" ht="16.5" outlineLevel="5">
      <c r="A190" s="34" t="s">
        <v>14</v>
      </c>
      <c r="B190" s="35" t="s">
        <v>149</v>
      </c>
      <c r="C190" s="35" t="s">
        <v>154</v>
      </c>
      <c r="D190" s="35" t="s">
        <v>13</v>
      </c>
      <c r="E190" s="92">
        <v>5369.2</v>
      </c>
    </row>
    <row r="191" spans="1:5" ht="48" customHeight="1" outlineLevel="4">
      <c r="A191" s="94" t="s">
        <v>157</v>
      </c>
      <c r="B191" s="95" t="s">
        <v>149</v>
      </c>
      <c r="C191" s="90" t="s">
        <v>156</v>
      </c>
      <c r="D191" s="90" t="s">
        <v>0</v>
      </c>
      <c r="E191" s="91">
        <f>SUM(E192)</f>
        <v>263.9</v>
      </c>
    </row>
    <row r="192" spans="1:5" ht="16.5" outlineLevel="5">
      <c r="A192" s="34" t="s">
        <v>14</v>
      </c>
      <c r="B192" s="35" t="s">
        <v>149</v>
      </c>
      <c r="C192" s="35" t="s">
        <v>156</v>
      </c>
      <c r="D192" s="35" t="s">
        <v>13</v>
      </c>
      <c r="E192" s="92">
        <v>263.9</v>
      </c>
    </row>
    <row r="193" spans="1:5" ht="49.5" outlineLevel="4">
      <c r="A193" s="94" t="s">
        <v>159</v>
      </c>
      <c r="B193" s="95" t="s">
        <v>149</v>
      </c>
      <c r="C193" s="90" t="s">
        <v>158</v>
      </c>
      <c r="D193" s="90" t="s">
        <v>0</v>
      </c>
      <c r="E193" s="91">
        <f>SUM(E194)</f>
        <v>716</v>
      </c>
    </row>
    <row r="194" spans="1:5" ht="16.5" outlineLevel="5">
      <c r="A194" s="34" t="s">
        <v>14</v>
      </c>
      <c r="B194" s="35" t="s">
        <v>149</v>
      </c>
      <c r="C194" s="35" t="s">
        <v>158</v>
      </c>
      <c r="D194" s="35" t="s">
        <v>13</v>
      </c>
      <c r="E194" s="92">
        <v>716</v>
      </c>
    </row>
    <row r="195" spans="1:5" ht="16.5" outlineLevel="3">
      <c r="A195" s="94" t="s">
        <v>161</v>
      </c>
      <c r="B195" s="95" t="s">
        <v>149</v>
      </c>
      <c r="C195" s="90" t="s">
        <v>160</v>
      </c>
      <c r="D195" s="90" t="s">
        <v>0</v>
      </c>
      <c r="E195" s="91">
        <f>SUM(E196)</f>
        <v>100</v>
      </c>
    </row>
    <row r="196" spans="1:5" ht="16.5" outlineLevel="5">
      <c r="A196" s="34" t="s">
        <v>14</v>
      </c>
      <c r="B196" s="35" t="s">
        <v>149</v>
      </c>
      <c r="C196" s="35" t="s">
        <v>160</v>
      </c>
      <c r="D196" s="35" t="s">
        <v>13</v>
      </c>
      <c r="E196" s="92">
        <v>100</v>
      </c>
    </row>
    <row r="197" spans="1:5" ht="16.5" outlineLevel="3">
      <c r="A197" s="94" t="s">
        <v>163</v>
      </c>
      <c r="B197" s="95" t="s">
        <v>149</v>
      </c>
      <c r="C197" s="90" t="s">
        <v>162</v>
      </c>
      <c r="D197" s="90" t="s">
        <v>0</v>
      </c>
      <c r="E197" s="91">
        <f>SUM(E198)</f>
        <v>126</v>
      </c>
    </row>
    <row r="198" spans="1:5" ht="16.5" outlineLevel="5">
      <c r="A198" s="34" t="s">
        <v>14</v>
      </c>
      <c r="B198" s="35" t="s">
        <v>149</v>
      </c>
      <c r="C198" s="35" t="s">
        <v>162</v>
      </c>
      <c r="D198" s="35" t="s">
        <v>13</v>
      </c>
      <c r="E198" s="92">
        <v>126</v>
      </c>
    </row>
    <row r="199" spans="1:5" ht="22.5" customHeight="1" outlineLevel="3">
      <c r="A199" s="94" t="s">
        <v>165</v>
      </c>
      <c r="B199" s="95" t="s">
        <v>149</v>
      </c>
      <c r="C199" s="90" t="s">
        <v>164</v>
      </c>
      <c r="D199" s="90" t="s">
        <v>0</v>
      </c>
      <c r="E199" s="91">
        <f>SUM(E200)</f>
        <v>1725.8</v>
      </c>
    </row>
    <row r="200" spans="1:5" ht="16.5" outlineLevel="5">
      <c r="A200" s="34" t="s">
        <v>14</v>
      </c>
      <c r="B200" s="35" t="s">
        <v>149</v>
      </c>
      <c r="C200" s="35" t="s">
        <v>164</v>
      </c>
      <c r="D200" s="35" t="s">
        <v>13</v>
      </c>
      <c r="E200" s="92">
        <v>1725.8</v>
      </c>
    </row>
    <row r="201" spans="1:5" ht="16.5" outlineLevel="2">
      <c r="A201" s="94" t="s">
        <v>77</v>
      </c>
      <c r="B201" s="95" t="s">
        <v>149</v>
      </c>
      <c r="C201" s="90" t="s">
        <v>76</v>
      </c>
      <c r="D201" s="90" t="s">
        <v>0</v>
      </c>
      <c r="E201" s="91">
        <f>SUM(E203)</f>
        <v>16380.8</v>
      </c>
    </row>
    <row r="202" spans="1:5" ht="36.75" customHeight="1" outlineLevel="4">
      <c r="A202" s="94" t="s">
        <v>109</v>
      </c>
      <c r="B202" s="95" t="s">
        <v>149</v>
      </c>
      <c r="C202" s="90" t="s">
        <v>108</v>
      </c>
      <c r="D202" s="90" t="s">
        <v>0</v>
      </c>
      <c r="E202" s="91">
        <f>SUM(E203)</f>
        <v>16380.8</v>
      </c>
    </row>
    <row r="203" spans="1:5" ht="16.5" outlineLevel="5">
      <c r="A203" s="34" t="s">
        <v>14</v>
      </c>
      <c r="B203" s="35" t="s">
        <v>149</v>
      </c>
      <c r="C203" s="35" t="s">
        <v>108</v>
      </c>
      <c r="D203" s="35" t="s">
        <v>13</v>
      </c>
      <c r="E203" s="92">
        <v>16380.8</v>
      </c>
    </row>
    <row r="204" spans="1:5" ht="16.5" outlineLevel="1">
      <c r="A204" s="21" t="s">
        <v>167</v>
      </c>
      <c r="B204" s="22" t="s">
        <v>166</v>
      </c>
      <c r="C204" s="23" t="s">
        <v>0</v>
      </c>
      <c r="D204" s="23" t="s">
        <v>0</v>
      </c>
      <c r="E204" s="24">
        <f>SUM(E205+E214+E212+E209)</f>
        <v>4121.8</v>
      </c>
    </row>
    <row r="205" spans="1:5" ht="49.5" outlineLevel="2">
      <c r="A205" s="21" t="s">
        <v>10</v>
      </c>
      <c r="B205" s="22" t="s">
        <v>166</v>
      </c>
      <c r="C205" s="23" t="s">
        <v>9</v>
      </c>
      <c r="D205" s="23" t="s">
        <v>0</v>
      </c>
      <c r="E205" s="24">
        <f>SUM(E208)</f>
        <v>2763.3</v>
      </c>
    </row>
    <row r="206" spans="1:5" ht="16.5" outlineLevel="3">
      <c r="A206" s="21" t="s">
        <v>18</v>
      </c>
      <c r="B206" s="22" t="s">
        <v>166</v>
      </c>
      <c r="C206" s="23" t="s">
        <v>17</v>
      </c>
      <c r="D206" s="23" t="s">
        <v>0</v>
      </c>
      <c r="E206" s="24">
        <f>SUM(E208)</f>
        <v>2763.3</v>
      </c>
    </row>
    <row r="207" spans="1:5" ht="33" outlineLevel="4">
      <c r="A207" s="21" t="s">
        <v>20</v>
      </c>
      <c r="B207" s="22" t="s">
        <v>166</v>
      </c>
      <c r="C207" s="23" t="s">
        <v>19</v>
      </c>
      <c r="D207" s="23" t="s">
        <v>0</v>
      </c>
      <c r="E207" s="24">
        <f>SUM(E208)</f>
        <v>2763.3</v>
      </c>
    </row>
    <row r="208" spans="1:5" ht="16.5" outlineLevel="5">
      <c r="A208" s="40" t="s">
        <v>14</v>
      </c>
      <c r="B208" s="41" t="s">
        <v>166</v>
      </c>
      <c r="C208" s="41" t="s">
        <v>19</v>
      </c>
      <c r="D208" s="41" t="s">
        <v>13</v>
      </c>
      <c r="E208" s="42">
        <v>2763.3</v>
      </c>
    </row>
    <row r="209" spans="1:5" ht="16.5" outlineLevel="5">
      <c r="A209" s="21" t="s">
        <v>431</v>
      </c>
      <c r="B209" s="22" t="s">
        <v>166</v>
      </c>
      <c r="C209" s="23" t="s">
        <v>430</v>
      </c>
      <c r="D209" s="23" t="s">
        <v>0</v>
      </c>
      <c r="E209" s="24">
        <f>SUM(E210)</f>
        <v>1036.6</v>
      </c>
    </row>
    <row r="210" spans="1:5" ht="16.5" outlineLevel="5">
      <c r="A210" s="36" t="s">
        <v>437</v>
      </c>
      <c r="B210" s="37" t="s">
        <v>166</v>
      </c>
      <c r="C210" s="38" t="s">
        <v>436</v>
      </c>
      <c r="D210" s="38" t="s">
        <v>0</v>
      </c>
      <c r="E210" s="39">
        <f>SUM(E211)</f>
        <v>1036.6</v>
      </c>
    </row>
    <row r="211" spans="1:5" ht="16.5" outlineLevel="5">
      <c r="A211" s="27" t="s">
        <v>14</v>
      </c>
      <c r="B211" s="28" t="s">
        <v>166</v>
      </c>
      <c r="C211" s="28" t="s">
        <v>436</v>
      </c>
      <c r="D211" s="28" t="s">
        <v>13</v>
      </c>
      <c r="E211" s="29">
        <v>1036.6</v>
      </c>
    </row>
    <row r="212" spans="1:5" ht="16.5" outlineLevel="5">
      <c r="A212" s="43" t="s">
        <v>75</v>
      </c>
      <c r="B212" s="44" t="s">
        <v>166</v>
      </c>
      <c r="C212" s="44" t="s">
        <v>74</v>
      </c>
      <c r="D212" s="44" t="s">
        <v>0</v>
      </c>
      <c r="E212" s="45">
        <f>SUM(E213)</f>
        <v>1.5</v>
      </c>
    </row>
    <row r="213" spans="1:5" ht="16.5" outlineLevel="5">
      <c r="A213" s="43" t="s">
        <v>14</v>
      </c>
      <c r="B213" s="44" t="s">
        <v>166</v>
      </c>
      <c r="C213" s="44" t="s">
        <v>74</v>
      </c>
      <c r="D213" s="44" t="s">
        <v>13</v>
      </c>
      <c r="E213" s="45">
        <v>1.5</v>
      </c>
    </row>
    <row r="214" spans="1:5" ht="16.5" outlineLevel="2">
      <c r="A214" s="94" t="s">
        <v>77</v>
      </c>
      <c r="B214" s="95" t="s">
        <v>166</v>
      </c>
      <c r="C214" s="90" t="s">
        <v>76</v>
      </c>
      <c r="D214" s="90" t="s">
        <v>0</v>
      </c>
      <c r="E214" s="91">
        <f>SUM(E217)</f>
        <v>320.4</v>
      </c>
    </row>
    <row r="215" spans="1:5" ht="33" outlineLevel="3">
      <c r="A215" s="94" t="s">
        <v>126</v>
      </c>
      <c r="B215" s="95" t="s">
        <v>166</v>
      </c>
      <c r="C215" s="90" t="s">
        <v>125</v>
      </c>
      <c r="D215" s="90" t="s">
        <v>0</v>
      </c>
      <c r="E215" s="91">
        <f>SUM(E217)</f>
        <v>320.4</v>
      </c>
    </row>
    <row r="216" spans="1:5" ht="33" outlineLevel="4">
      <c r="A216" s="94" t="s">
        <v>169</v>
      </c>
      <c r="B216" s="95" t="s">
        <v>166</v>
      </c>
      <c r="C216" s="90" t="s">
        <v>168</v>
      </c>
      <c r="D216" s="90" t="s">
        <v>0</v>
      </c>
      <c r="E216" s="91">
        <f>SUM(E217)</f>
        <v>320.4</v>
      </c>
    </row>
    <row r="217" spans="1:5" ht="16.5" outlineLevel="5">
      <c r="A217" s="34" t="s">
        <v>140</v>
      </c>
      <c r="B217" s="35" t="s">
        <v>166</v>
      </c>
      <c r="C217" s="35" t="s">
        <v>168</v>
      </c>
      <c r="D217" s="35" t="s">
        <v>139</v>
      </c>
      <c r="E217" s="92">
        <v>320.4</v>
      </c>
    </row>
    <row r="218" spans="1:5" ht="16.5">
      <c r="A218" s="21" t="s">
        <v>171</v>
      </c>
      <c r="B218" s="22" t="s">
        <v>170</v>
      </c>
      <c r="C218" s="23" t="s">
        <v>0</v>
      </c>
      <c r="D218" s="23" t="s">
        <v>0</v>
      </c>
      <c r="E218" s="24">
        <f>SUM(E219)</f>
        <v>1766.4</v>
      </c>
    </row>
    <row r="219" spans="1:5" ht="16.5" outlineLevel="1">
      <c r="A219" s="21" t="s">
        <v>173</v>
      </c>
      <c r="B219" s="22" t="s">
        <v>172</v>
      </c>
      <c r="C219" s="23" t="s">
        <v>0</v>
      </c>
      <c r="D219" s="23" t="s">
        <v>0</v>
      </c>
      <c r="E219" s="24">
        <f>SUM(E220+E224)</f>
        <v>1766.4</v>
      </c>
    </row>
    <row r="220" spans="1:5" ht="49.5" outlineLevel="2">
      <c r="A220" s="21" t="s">
        <v>10</v>
      </c>
      <c r="B220" s="22" t="s">
        <v>172</v>
      </c>
      <c r="C220" s="23" t="s">
        <v>9</v>
      </c>
      <c r="D220" s="23" t="s">
        <v>0</v>
      </c>
      <c r="E220" s="24">
        <f>SUM(E223)</f>
        <v>219.10000000000002</v>
      </c>
    </row>
    <row r="221" spans="1:5" ht="16.5" outlineLevel="3">
      <c r="A221" s="21" t="s">
        <v>18</v>
      </c>
      <c r="B221" s="22" t="s">
        <v>172</v>
      </c>
      <c r="C221" s="23" t="s">
        <v>17</v>
      </c>
      <c r="D221" s="23" t="s">
        <v>0</v>
      </c>
      <c r="E221" s="24">
        <f>SUM(E223)</f>
        <v>219.10000000000002</v>
      </c>
    </row>
    <row r="222" spans="1:5" ht="49.5" outlineLevel="4">
      <c r="A222" s="21" t="s">
        <v>175</v>
      </c>
      <c r="B222" s="22" t="s">
        <v>172</v>
      </c>
      <c r="C222" s="23" t="s">
        <v>174</v>
      </c>
      <c r="D222" s="23" t="s">
        <v>0</v>
      </c>
      <c r="E222" s="24">
        <f>SUM(E223)</f>
        <v>219.10000000000002</v>
      </c>
    </row>
    <row r="223" spans="1:5" ht="16.5" outlineLevel="5">
      <c r="A223" s="27" t="s">
        <v>14</v>
      </c>
      <c r="B223" s="28" t="s">
        <v>172</v>
      </c>
      <c r="C223" s="28" t="s">
        <v>174</v>
      </c>
      <c r="D223" s="28" t="s">
        <v>13</v>
      </c>
      <c r="E223" s="29">
        <f>SUM(212.8+6.3)</f>
        <v>219.10000000000002</v>
      </c>
    </row>
    <row r="224" spans="1:5" ht="16.5" outlineLevel="2">
      <c r="A224" s="21" t="s">
        <v>77</v>
      </c>
      <c r="B224" s="22" t="s">
        <v>172</v>
      </c>
      <c r="C224" s="23" t="s">
        <v>76</v>
      </c>
      <c r="D224" s="23" t="s">
        <v>0</v>
      </c>
      <c r="E224" s="24">
        <f>SUM(E226)</f>
        <v>1547.3</v>
      </c>
    </row>
    <row r="225" spans="1:5" ht="33" outlineLevel="4">
      <c r="A225" s="21" t="s">
        <v>177</v>
      </c>
      <c r="B225" s="22" t="s">
        <v>172</v>
      </c>
      <c r="C225" s="23" t="s">
        <v>176</v>
      </c>
      <c r="D225" s="23" t="s">
        <v>0</v>
      </c>
      <c r="E225" s="24">
        <f>SUM(E226)</f>
        <v>1547.3</v>
      </c>
    </row>
    <row r="226" spans="1:5" ht="16.5" outlineLevel="5">
      <c r="A226" s="27" t="s">
        <v>14</v>
      </c>
      <c r="B226" s="28" t="s">
        <v>172</v>
      </c>
      <c r="C226" s="28" t="s">
        <v>176</v>
      </c>
      <c r="D226" s="28" t="s">
        <v>13</v>
      </c>
      <c r="E226" s="29">
        <f>SUM(1605.1-57.8)</f>
        <v>1547.3</v>
      </c>
    </row>
    <row r="227" spans="1:5" ht="16.5">
      <c r="A227" s="21" t="s">
        <v>179</v>
      </c>
      <c r="B227" s="22" t="s">
        <v>178</v>
      </c>
      <c r="C227" s="23" t="s">
        <v>0</v>
      </c>
      <c r="D227" s="23" t="s">
        <v>0</v>
      </c>
      <c r="E227" s="24">
        <f>SUM(E228+E248+E309+E315)</f>
        <v>207667.49999999997</v>
      </c>
    </row>
    <row r="228" spans="1:5" ht="16.5" outlineLevel="1">
      <c r="A228" s="21" t="s">
        <v>181</v>
      </c>
      <c r="B228" s="22" t="s">
        <v>180</v>
      </c>
      <c r="C228" s="23" t="s">
        <v>0</v>
      </c>
      <c r="D228" s="23" t="s">
        <v>0</v>
      </c>
      <c r="E228" s="24">
        <f>SUM(E229+E239+E245)</f>
        <v>57635.9</v>
      </c>
    </row>
    <row r="229" spans="1:5" ht="16.5" outlineLevel="2">
      <c r="A229" s="21" t="s">
        <v>183</v>
      </c>
      <c r="B229" s="22" t="s">
        <v>180</v>
      </c>
      <c r="C229" s="23" t="s">
        <v>182</v>
      </c>
      <c r="D229" s="23" t="s">
        <v>0</v>
      </c>
      <c r="E229" s="24">
        <f>SUM(E230)</f>
        <v>53875.9</v>
      </c>
    </row>
    <row r="230" spans="1:5" ht="16.5" outlineLevel="3">
      <c r="A230" s="21" t="s">
        <v>185</v>
      </c>
      <c r="B230" s="22" t="s">
        <v>180</v>
      </c>
      <c r="C230" s="23" t="s">
        <v>184</v>
      </c>
      <c r="D230" s="23" t="s">
        <v>0</v>
      </c>
      <c r="E230" s="24">
        <f>SUM(E231+E233+E235+E237)</f>
        <v>53875.9</v>
      </c>
    </row>
    <row r="231" spans="1:5" ht="33" outlineLevel="4">
      <c r="A231" s="21" t="s">
        <v>187</v>
      </c>
      <c r="B231" s="22" t="s">
        <v>180</v>
      </c>
      <c r="C231" s="23" t="s">
        <v>186</v>
      </c>
      <c r="D231" s="23" t="s">
        <v>0</v>
      </c>
      <c r="E231" s="24">
        <f>SUM(E232)</f>
        <v>45</v>
      </c>
    </row>
    <row r="232" spans="1:5" ht="16.5" outlineLevel="5">
      <c r="A232" s="27" t="s">
        <v>189</v>
      </c>
      <c r="B232" s="28" t="s">
        <v>180</v>
      </c>
      <c r="C232" s="28" t="s">
        <v>186</v>
      </c>
      <c r="D232" s="28" t="s">
        <v>188</v>
      </c>
      <c r="E232" s="29">
        <v>45</v>
      </c>
    </row>
    <row r="233" spans="1:5" ht="33" outlineLevel="4">
      <c r="A233" s="21" t="s">
        <v>191</v>
      </c>
      <c r="B233" s="22" t="s">
        <v>180</v>
      </c>
      <c r="C233" s="23" t="s">
        <v>190</v>
      </c>
      <c r="D233" s="23" t="s">
        <v>0</v>
      </c>
      <c r="E233" s="24">
        <f>SUM(E234)</f>
        <v>48997.8</v>
      </c>
    </row>
    <row r="234" spans="1:5" ht="16.5" outlineLevel="5">
      <c r="A234" s="27" t="s">
        <v>193</v>
      </c>
      <c r="B234" s="28" t="s">
        <v>180</v>
      </c>
      <c r="C234" s="28" t="s">
        <v>190</v>
      </c>
      <c r="D234" s="28" t="s">
        <v>192</v>
      </c>
      <c r="E234" s="29">
        <v>48997.8</v>
      </c>
    </row>
    <row r="235" spans="1:5" ht="49.5" outlineLevel="4">
      <c r="A235" s="21" t="s">
        <v>195</v>
      </c>
      <c r="B235" s="22" t="s">
        <v>180</v>
      </c>
      <c r="C235" s="23" t="s">
        <v>194</v>
      </c>
      <c r="D235" s="23" t="s">
        <v>0</v>
      </c>
      <c r="E235" s="24">
        <f>SUM(E236)</f>
        <v>3785</v>
      </c>
    </row>
    <row r="236" spans="1:5" ht="16.5" outlineLevel="5">
      <c r="A236" s="27" t="s">
        <v>193</v>
      </c>
      <c r="B236" s="28" t="s">
        <v>180</v>
      </c>
      <c r="C236" s="28" t="s">
        <v>194</v>
      </c>
      <c r="D236" s="28" t="s">
        <v>192</v>
      </c>
      <c r="E236" s="29">
        <v>3785</v>
      </c>
    </row>
    <row r="237" spans="1:5" ht="49.5" outlineLevel="4">
      <c r="A237" s="21" t="s">
        <v>197</v>
      </c>
      <c r="B237" s="22" t="s">
        <v>180</v>
      </c>
      <c r="C237" s="23" t="s">
        <v>196</v>
      </c>
      <c r="D237" s="23" t="s">
        <v>0</v>
      </c>
      <c r="E237" s="24">
        <f>SUM(E238)</f>
        <v>1048.1</v>
      </c>
    </row>
    <row r="238" spans="1:5" ht="16.5" outlineLevel="5">
      <c r="A238" s="27" t="s">
        <v>193</v>
      </c>
      <c r="B238" s="28" t="s">
        <v>180</v>
      </c>
      <c r="C238" s="28" t="s">
        <v>196</v>
      </c>
      <c r="D238" s="28" t="s">
        <v>192</v>
      </c>
      <c r="E238" s="29">
        <f>SUM(1014.8+33.3)</f>
        <v>1048.1</v>
      </c>
    </row>
    <row r="239" spans="1:5" ht="16.5" outlineLevel="2">
      <c r="A239" s="21" t="s">
        <v>199</v>
      </c>
      <c r="B239" s="22" t="s">
        <v>180</v>
      </c>
      <c r="C239" s="23" t="s">
        <v>198</v>
      </c>
      <c r="D239" s="23" t="s">
        <v>0</v>
      </c>
      <c r="E239" s="24">
        <f>SUM(E240)</f>
        <v>2489.7</v>
      </c>
    </row>
    <row r="240" spans="1:5" ht="33" outlineLevel="3">
      <c r="A240" s="21" t="s">
        <v>201</v>
      </c>
      <c r="B240" s="22" t="s">
        <v>180</v>
      </c>
      <c r="C240" s="23" t="s">
        <v>200</v>
      </c>
      <c r="D240" s="23" t="s">
        <v>0</v>
      </c>
      <c r="E240" s="24">
        <f>SUM(E241+E243)</f>
        <v>2489.7</v>
      </c>
    </row>
    <row r="241" spans="1:5" ht="33" outlineLevel="4">
      <c r="A241" s="21" t="s">
        <v>203</v>
      </c>
      <c r="B241" s="22" t="s">
        <v>180</v>
      </c>
      <c r="C241" s="23" t="s">
        <v>202</v>
      </c>
      <c r="D241" s="23" t="s">
        <v>0</v>
      </c>
      <c r="E241" s="24">
        <f>SUM(E242)</f>
        <v>256.1</v>
      </c>
    </row>
    <row r="242" spans="1:5" ht="16.5" outlineLevel="5">
      <c r="A242" s="27" t="s">
        <v>193</v>
      </c>
      <c r="B242" s="28" t="s">
        <v>180</v>
      </c>
      <c r="C242" s="28" t="s">
        <v>202</v>
      </c>
      <c r="D242" s="28" t="s">
        <v>192</v>
      </c>
      <c r="E242" s="29">
        <v>256.1</v>
      </c>
    </row>
    <row r="243" spans="1:5" ht="33" outlineLevel="4">
      <c r="A243" s="21" t="s">
        <v>205</v>
      </c>
      <c r="B243" s="22" t="s">
        <v>180</v>
      </c>
      <c r="C243" s="23" t="s">
        <v>204</v>
      </c>
      <c r="D243" s="23" t="s">
        <v>0</v>
      </c>
      <c r="E243" s="24">
        <f>SUM(E244)</f>
        <v>2233.6</v>
      </c>
    </row>
    <row r="244" spans="1:5" ht="16.5" outlineLevel="5">
      <c r="A244" s="27" t="s">
        <v>193</v>
      </c>
      <c r="B244" s="28" t="s">
        <v>180</v>
      </c>
      <c r="C244" s="28" t="s">
        <v>204</v>
      </c>
      <c r="D244" s="28" t="s">
        <v>192</v>
      </c>
      <c r="E244" s="29">
        <v>2233.6</v>
      </c>
    </row>
    <row r="245" spans="1:5" ht="16.5" outlineLevel="2">
      <c r="A245" s="21" t="s">
        <v>77</v>
      </c>
      <c r="B245" s="22" t="s">
        <v>180</v>
      </c>
      <c r="C245" s="23" t="s">
        <v>76</v>
      </c>
      <c r="D245" s="23" t="s">
        <v>0</v>
      </c>
      <c r="E245" s="24">
        <f>SUM(E247)</f>
        <v>1270.3</v>
      </c>
    </row>
    <row r="246" spans="1:5" ht="33" outlineLevel="4">
      <c r="A246" s="21" t="s">
        <v>207</v>
      </c>
      <c r="B246" s="22" t="s">
        <v>180</v>
      </c>
      <c r="C246" s="23" t="s">
        <v>206</v>
      </c>
      <c r="D246" s="23" t="s">
        <v>0</v>
      </c>
      <c r="E246" s="24">
        <f>SUM(E247)</f>
        <v>1270.3</v>
      </c>
    </row>
    <row r="247" spans="1:5" ht="16.5" outlineLevel="5">
      <c r="A247" s="27" t="s">
        <v>193</v>
      </c>
      <c r="B247" s="28" t="s">
        <v>180</v>
      </c>
      <c r="C247" s="28" t="s">
        <v>206</v>
      </c>
      <c r="D247" s="28" t="s">
        <v>192</v>
      </c>
      <c r="E247" s="29">
        <v>1270.3</v>
      </c>
    </row>
    <row r="248" spans="1:5" ht="16.5" outlineLevel="1">
      <c r="A248" s="21" t="s">
        <v>209</v>
      </c>
      <c r="B248" s="22" t="s">
        <v>208</v>
      </c>
      <c r="C248" s="23" t="s">
        <v>0</v>
      </c>
      <c r="D248" s="23" t="s">
        <v>0</v>
      </c>
      <c r="E248" s="24">
        <f>SUM(E249+E252+E256+E274+E282+E290+E303+E300)</f>
        <v>121178.69999999998</v>
      </c>
    </row>
    <row r="249" spans="1:5" ht="16.5" outlineLevel="2">
      <c r="A249" s="21" t="s">
        <v>48</v>
      </c>
      <c r="B249" s="22" t="s">
        <v>208</v>
      </c>
      <c r="C249" s="23" t="s">
        <v>49</v>
      </c>
      <c r="D249" s="23" t="s">
        <v>0</v>
      </c>
      <c r="E249" s="24">
        <f>SUM(E251)</f>
        <v>104.5</v>
      </c>
    </row>
    <row r="250" spans="1:5" ht="16.5" outlineLevel="3">
      <c r="A250" s="21" t="s">
        <v>51</v>
      </c>
      <c r="B250" s="22" t="s">
        <v>208</v>
      </c>
      <c r="C250" s="23" t="s">
        <v>50</v>
      </c>
      <c r="D250" s="23" t="s">
        <v>0</v>
      </c>
      <c r="E250" s="24">
        <f>SUM(E251)</f>
        <v>104.5</v>
      </c>
    </row>
    <row r="251" spans="1:5" ht="16.5" outlineLevel="5">
      <c r="A251" s="27" t="s">
        <v>193</v>
      </c>
      <c r="B251" s="28" t="s">
        <v>208</v>
      </c>
      <c r="C251" s="28" t="s">
        <v>50</v>
      </c>
      <c r="D251" s="28" t="s">
        <v>192</v>
      </c>
      <c r="E251" s="29">
        <v>104.5</v>
      </c>
    </row>
    <row r="252" spans="1:5" ht="33" outlineLevel="2">
      <c r="A252" s="21" t="s">
        <v>211</v>
      </c>
      <c r="B252" s="22" t="s">
        <v>208</v>
      </c>
      <c r="C252" s="23" t="s">
        <v>210</v>
      </c>
      <c r="D252" s="23" t="s">
        <v>0</v>
      </c>
      <c r="E252" s="24">
        <f>SUM(E255)</f>
        <v>53.9</v>
      </c>
    </row>
    <row r="253" spans="1:5" ht="66" outlineLevel="3">
      <c r="A253" s="21" t="s">
        <v>213</v>
      </c>
      <c r="B253" s="22" t="s">
        <v>208</v>
      </c>
      <c r="C253" s="23" t="s">
        <v>212</v>
      </c>
      <c r="D253" s="23" t="s">
        <v>0</v>
      </c>
      <c r="E253" s="24">
        <f>SUM(E255)</f>
        <v>53.9</v>
      </c>
    </row>
    <row r="254" spans="1:5" ht="33" outlineLevel="4">
      <c r="A254" s="21" t="s">
        <v>215</v>
      </c>
      <c r="B254" s="22" t="s">
        <v>208</v>
      </c>
      <c r="C254" s="23" t="s">
        <v>214</v>
      </c>
      <c r="D254" s="23" t="s">
        <v>0</v>
      </c>
      <c r="E254" s="24">
        <f>SUM(E255)</f>
        <v>53.9</v>
      </c>
    </row>
    <row r="255" spans="1:5" ht="16.5" outlineLevel="5">
      <c r="A255" s="27" t="s">
        <v>140</v>
      </c>
      <c r="B255" s="28" t="s">
        <v>208</v>
      </c>
      <c r="C255" s="28" t="s">
        <v>214</v>
      </c>
      <c r="D255" s="28" t="s">
        <v>139</v>
      </c>
      <c r="E255" s="29">
        <v>53.9</v>
      </c>
    </row>
    <row r="256" spans="1:5" ht="16.5" outlineLevel="2">
      <c r="A256" s="21" t="s">
        <v>217</v>
      </c>
      <c r="B256" s="22" t="s">
        <v>208</v>
      </c>
      <c r="C256" s="23" t="s">
        <v>216</v>
      </c>
      <c r="D256" s="23" t="s">
        <v>0</v>
      </c>
      <c r="E256" s="24">
        <f>SUM(E257)</f>
        <v>70826.3</v>
      </c>
    </row>
    <row r="257" spans="1:5" ht="16.5" outlineLevel="3">
      <c r="A257" s="21" t="s">
        <v>185</v>
      </c>
      <c r="B257" s="22" t="s">
        <v>208</v>
      </c>
      <c r="C257" s="23" t="s">
        <v>218</v>
      </c>
      <c r="D257" s="23" t="s">
        <v>0</v>
      </c>
      <c r="E257" s="24">
        <f>SUM(E258+E260+E263+E266+E267+E269+E271)</f>
        <v>70826.3</v>
      </c>
    </row>
    <row r="258" spans="1:5" ht="33" outlineLevel="4">
      <c r="A258" s="21" t="s">
        <v>187</v>
      </c>
      <c r="B258" s="22" t="s">
        <v>208</v>
      </c>
      <c r="C258" s="23" t="s">
        <v>219</v>
      </c>
      <c r="D258" s="23" t="s">
        <v>0</v>
      </c>
      <c r="E258" s="24">
        <f>SUM(E259)</f>
        <v>164.7</v>
      </c>
    </row>
    <row r="259" spans="1:5" ht="16.5" outlineLevel="5">
      <c r="A259" s="27" t="s">
        <v>189</v>
      </c>
      <c r="B259" s="28" t="s">
        <v>208</v>
      </c>
      <c r="C259" s="28" t="s">
        <v>219</v>
      </c>
      <c r="D259" s="28" t="s">
        <v>188</v>
      </c>
      <c r="E259" s="29">
        <v>164.7</v>
      </c>
    </row>
    <row r="260" spans="1:5" ht="16.5" outlineLevel="4">
      <c r="A260" s="21" t="s">
        <v>209</v>
      </c>
      <c r="B260" s="22" t="s">
        <v>208</v>
      </c>
      <c r="C260" s="23" t="s">
        <v>220</v>
      </c>
      <c r="D260" s="23" t="s">
        <v>0</v>
      </c>
      <c r="E260" s="24">
        <f>SUM(E261:E262)</f>
        <v>16202.699999999999</v>
      </c>
    </row>
    <row r="261" spans="1:5" ht="16.5" outlineLevel="5">
      <c r="A261" s="27" t="s">
        <v>193</v>
      </c>
      <c r="B261" s="28" t="s">
        <v>208</v>
      </c>
      <c r="C261" s="28" t="s">
        <v>220</v>
      </c>
      <c r="D261" s="28" t="s">
        <v>192</v>
      </c>
      <c r="E261" s="29">
        <v>16134.3</v>
      </c>
    </row>
    <row r="262" spans="1:5" ht="16.5" outlineLevel="5">
      <c r="A262" s="27" t="s">
        <v>222</v>
      </c>
      <c r="B262" s="28" t="s">
        <v>208</v>
      </c>
      <c r="C262" s="28" t="s">
        <v>220</v>
      </c>
      <c r="D262" s="28" t="s">
        <v>221</v>
      </c>
      <c r="E262" s="29">
        <v>68.4</v>
      </c>
    </row>
    <row r="263" spans="1:5" ht="49.5" outlineLevel="4">
      <c r="A263" s="21" t="s">
        <v>224</v>
      </c>
      <c r="B263" s="22" t="s">
        <v>208</v>
      </c>
      <c r="C263" s="23" t="s">
        <v>223</v>
      </c>
      <c r="D263" s="23" t="s">
        <v>0</v>
      </c>
      <c r="E263" s="24">
        <f>SUM(E264)</f>
        <v>1574.1</v>
      </c>
    </row>
    <row r="264" spans="1:5" ht="16.5" outlineLevel="5">
      <c r="A264" s="27" t="s">
        <v>193</v>
      </c>
      <c r="B264" s="28" t="s">
        <v>208</v>
      </c>
      <c r="C264" s="28" t="s">
        <v>223</v>
      </c>
      <c r="D264" s="28" t="s">
        <v>192</v>
      </c>
      <c r="E264" s="29">
        <v>1574.1</v>
      </c>
    </row>
    <row r="265" spans="1:5" ht="49.5" outlineLevel="4">
      <c r="A265" s="21" t="s">
        <v>195</v>
      </c>
      <c r="B265" s="22" t="s">
        <v>208</v>
      </c>
      <c r="C265" s="23" t="s">
        <v>225</v>
      </c>
      <c r="D265" s="23" t="s">
        <v>0</v>
      </c>
      <c r="E265" s="24">
        <f>SUM(E266)</f>
        <v>130</v>
      </c>
    </row>
    <row r="266" spans="1:5" ht="16.5" outlineLevel="5">
      <c r="A266" s="27" t="s">
        <v>193</v>
      </c>
      <c r="B266" s="28" t="s">
        <v>208</v>
      </c>
      <c r="C266" s="28" t="s">
        <v>225</v>
      </c>
      <c r="D266" s="28" t="s">
        <v>192</v>
      </c>
      <c r="E266" s="29">
        <v>130</v>
      </c>
    </row>
    <row r="267" spans="1:5" ht="51" customHeight="1" outlineLevel="4">
      <c r="A267" s="21" t="s">
        <v>227</v>
      </c>
      <c r="B267" s="22" t="s">
        <v>208</v>
      </c>
      <c r="C267" s="23" t="s">
        <v>226</v>
      </c>
      <c r="D267" s="23" t="s">
        <v>0</v>
      </c>
      <c r="E267" s="24">
        <f>SUM(E268)</f>
        <v>155.5</v>
      </c>
    </row>
    <row r="268" spans="1:5" ht="16.5" outlineLevel="5">
      <c r="A268" s="27" t="s">
        <v>193</v>
      </c>
      <c r="B268" s="28" t="s">
        <v>208</v>
      </c>
      <c r="C268" s="28" t="s">
        <v>226</v>
      </c>
      <c r="D268" s="28" t="s">
        <v>192</v>
      </c>
      <c r="E268" s="29">
        <f>SUM(150.5+5)</f>
        <v>155.5</v>
      </c>
    </row>
    <row r="269" spans="1:5" ht="66" outlineLevel="4">
      <c r="A269" s="21" t="s">
        <v>229</v>
      </c>
      <c r="B269" s="22" t="s">
        <v>208</v>
      </c>
      <c r="C269" s="23" t="s">
        <v>228</v>
      </c>
      <c r="D269" s="23" t="s">
        <v>0</v>
      </c>
      <c r="E269" s="24">
        <f>SUM(E270)</f>
        <v>903.2</v>
      </c>
    </row>
    <row r="270" spans="1:5" ht="16.5" outlineLevel="5">
      <c r="A270" s="27" t="s">
        <v>193</v>
      </c>
      <c r="B270" s="28" t="s">
        <v>208</v>
      </c>
      <c r="C270" s="28" t="s">
        <v>228</v>
      </c>
      <c r="D270" s="28" t="s">
        <v>192</v>
      </c>
      <c r="E270" s="29">
        <v>903.2</v>
      </c>
    </row>
    <row r="271" spans="1:5" ht="51" customHeight="1" outlineLevel="4">
      <c r="A271" s="21" t="s">
        <v>231</v>
      </c>
      <c r="B271" s="22" t="s">
        <v>208</v>
      </c>
      <c r="C271" s="23" t="s">
        <v>230</v>
      </c>
      <c r="D271" s="23" t="s">
        <v>0</v>
      </c>
      <c r="E271" s="24">
        <f>SUM(E272:E273)</f>
        <v>51696.1</v>
      </c>
    </row>
    <row r="272" spans="1:6" ht="16.5" outlineLevel="5">
      <c r="A272" s="27" t="s">
        <v>193</v>
      </c>
      <c r="B272" s="28" t="s">
        <v>208</v>
      </c>
      <c r="C272" s="28" t="s">
        <v>230</v>
      </c>
      <c r="D272" s="28" t="s">
        <v>192</v>
      </c>
      <c r="E272" s="92">
        <v>51545.4</v>
      </c>
      <c r="F272">
        <v>-0.6</v>
      </c>
    </row>
    <row r="273" spans="1:5" ht="16.5" outlineLevel="5">
      <c r="A273" s="27" t="s">
        <v>222</v>
      </c>
      <c r="B273" s="28" t="s">
        <v>208</v>
      </c>
      <c r="C273" s="28" t="s">
        <v>230</v>
      </c>
      <c r="D273" s="28" t="s">
        <v>221</v>
      </c>
      <c r="E273" s="29">
        <v>150.7</v>
      </c>
    </row>
    <row r="274" spans="1:5" ht="16.5" outlineLevel="2">
      <c r="A274" s="21" t="s">
        <v>233</v>
      </c>
      <c r="B274" s="22" t="s">
        <v>208</v>
      </c>
      <c r="C274" s="23" t="s">
        <v>232</v>
      </c>
      <c r="D274" s="23" t="s">
        <v>0</v>
      </c>
      <c r="E274" s="24">
        <f>SUM(E275)</f>
        <v>24252.1</v>
      </c>
    </row>
    <row r="275" spans="1:5" ht="16.5" outlineLevel="3">
      <c r="A275" s="21" t="s">
        <v>185</v>
      </c>
      <c r="B275" s="22" t="s">
        <v>208</v>
      </c>
      <c r="C275" s="23" t="s">
        <v>234</v>
      </c>
      <c r="D275" s="23" t="s">
        <v>0</v>
      </c>
      <c r="E275" s="24">
        <f>SUM(E276+E278+E280)</f>
        <v>24252.1</v>
      </c>
    </row>
    <row r="276" spans="1:5" ht="33" outlineLevel="4">
      <c r="A276" s="21" t="s">
        <v>236</v>
      </c>
      <c r="B276" s="22" t="s">
        <v>208</v>
      </c>
      <c r="C276" s="23" t="s">
        <v>235</v>
      </c>
      <c r="D276" s="23" t="s">
        <v>0</v>
      </c>
      <c r="E276" s="24">
        <f>SUM(E277)</f>
        <v>19696.3</v>
      </c>
    </row>
    <row r="277" spans="1:5" ht="16.5" outlineLevel="5">
      <c r="A277" s="27" t="s">
        <v>193</v>
      </c>
      <c r="B277" s="28" t="s">
        <v>208</v>
      </c>
      <c r="C277" s="28" t="s">
        <v>235</v>
      </c>
      <c r="D277" s="28" t="s">
        <v>192</v>
      </c>
      <c r="E277" s="29">
        <v>19696.3</v>
      </c>
    </row>
    <row r="278" spans="1:5" ht="52.5" customHeight="1" outlineLevel="4">
      <c r="A278" s="21" t="s">
        <v>227</v>
      </c>
      <c r="B278" s="22" t="s">
        <v>208</v>
      </c>
      <c r="C278" s="23" t="s">
        <v>237</v>
      </c>
      <c r="D278" s="23" t="s">
        <v>0</v>
      </c>
      <c r="E278" s="24">
        <f>SUM(E279)</f>
        <v>5.3</v>
      </c>
    </row>
    <row r="279" spans="1:5" ht="16.5" outlineLevel="5">
      <c r="A279" s="27" t="s">
        <v>193</v>
      </c>
      <c r="B279" s="28" t="s">
        <v>208</v>
      </c>
      <c r="C279" s="28" t="s">
        <v>237</v>
      </c>
      <c r="D279" s="28" t="s">
        <v>192</v>
      </c>
      <c r="E279" s="29">
        <v>5.3</v>
      </c>
    </row>
    <row r="280" spans="1:5" ht="49.5" outlineLevel="4">
      <c r="A280" s="21" t="s">
        <v>239</v>
      </c>
      <c r="B280" s="22" t="s">
        <v>208</v>
      </c>
      <c r="C280" s="23" t="s">
        <v>238</v>
      </c>
      <c r="D280" s="23" t="s">
        <v>0</v>
      </c>
      <c r="E280" s="24">
        <f>SUM(E281)</f>
        <v>4550.5</v>
      </c>
    </row>
    <row r="281" spans="1:5" ht="16.5" outlineLevel="5">
      <c r="A281" s="27" t="s">
        <v>193</v>
      </c>
      <c r="B281" s="28" t="s">
        <v>208</v>
      </c>
      <c r="C281" s="28" t="s">
        <v>238</v>
      </c>
      <c r="D281" s="28" t="s">
        <v>192</v>
      </c>
      <c r="E281" s="29">
        <v>4550.5</v>
      </c>
    </row>
    <row r="282" spans="1:5" ht="16.5" outlineLevel="2">
      <c r="A282" s="21" t="s">
        <v>241</v>
      </c>
      <c r="B282" s="22" t="s">
        <v>208</v>
      </c>
      <c r="C282" s="23" t="s">
        <v>240</v>
      </c>
      <c r="D282" s="23" t="s">
        <v>0</v>
      </c>
      <c r="E282" s="24">
        <f>SUM(E283)</f>
        <v>11652.3</v>
      </c>
    </row>
    <row r="283" spans="1:5" ht="16.5" outlineLevel="3">
      <c r="A283" s="21" t="s">
        <v>185</v>
      </c>
      <c r="B283" s="22" t="s">
        <v>208</v>
      </c>
      <c r="C283" s="23" t="s">
        <v>242</v>
      </c>
      <c r="D283" s="23" t="s">
        <v>0</v>
      </c>
      <c r="E283" s="24">
        <f>SUM(E286+E288+E284)</f>
        <v>11652.3</v>
      </c>
    </row>
    <row r="284" spans="1:5" ht="33" outlineLevel="3">
      <c r="A284" s="100" t="s">
        <v>571</v>
      </c>
      <c r="B284" s="22" t="s">
        <v>208</v>
      </c>
      <c r="C284" s="23" t="s">
        <v>570</v>
      </c>
      <c r="D284" s="23" t="s">
        <v>0</v>
      </c>
      <c r="E284" s="24">
        <f>SUM(E285)</f>
        <v>251.8</v>
      </c>
    </row>
    <row r="285" spans="1:5" ht="16.5" outlineLevel="3">
      <c r="A285" s="27" t="s">
        <v>193</v>
      </c>
      <c r="B285" s="28" t="s">
        <v>208</v>
      </c>
      <c r="C285" s="28" t="s">
        <v>570</v>
      </c>
      <c r="D285" s="28" t="s">
        <v>192</v>
      </c>
      <c r="E285" s="29">
        <v>251.8</v>
      </c>
    </row>
    <row r="286" spans="1:5" ht="49.5" outlineLevel="4">
      <c r="A286" s="21" t="s">
        <v>244</v>
      </c>
      <c r="B286" s="22" t="s">
        <v>208</v>
      </c>
      <c r="C286" s="23" t="s">
        <v>243</v>
      </c>
      <c r="D286" s="23" t="s">
        <v>0</v>
      </c>
      <c r="E286" s="24">
        <f>SUM(E287)</f>
        <v>23.3</v>
      </c>
    </row>
    <row r="287" spans="1:5" ht="16.5" outlineLevel="5">
      <c r="A287" s="27" t="s">
        <v>193</v>
      </c>
      <c r="B287" s="28" t="s">
        <v>208</v>
      </c>
      <c r="C287" s="28" t="s">
        <v>243</v>
      </c>
      <c r="D287" s="28" t="s">
        <v>192</v>
      </c>
      <c r="E287" s="29">
        <f>SUM(22.5+0.8)</f>
        <v>23.3</v>
      </c>
    </row>
    <row r="288" spans="1:5" ht="33" outlineLevel="4">
      <c r="A288" s="21" t="s">
        <v>246</v>
      </c>
      <c r="B288" s="22" t="s">
        <v>208</v>
      </c>
      <c r="C288" s="23" t="s">
        <v>245</v>
      </c>
      <c r="D288" s="23" t="s">
        <v>0</v>
      </c>
      <c r="E288" s="24">
        <f>SUM(E289)</f>
        <v>11377.2</v>
      </c>
    </row>
    <row r="289" spans="1:5" ht="16.5" outlineLevel="5">
      <c r="A289" s="27" t="s">
        <v>193</v>
      </c>
      <c r="B289" s="28" t="s">
        <v>208</v>
      </c>
      <c r="C289" s="28" t="s">
        <v>245</v>
      </c>
      <c r="D289" s="28" t="s">
        <v>192</v>
      </c>
      <c r="E289" s="29">
        <v>11377.2</v>
      </c>
    </row>
    <row r="290" spans="1:5" ht="16.5" outlineLevel="2">
      <c r="A290" s="21" t="s">
        <v>248</v>
      </c>
      <c r="B290" s="22" t="s">
        <v>208</v>
      </c>
      <c r="C290" s="23" t="s">
        <v>247</v>
      </c>
      <c r="D290" s="23" t="s">
        <v>0</v>
      </c>
      <c r="E290" s="24">
        <f>SUM(E291)</f>
        <v>6708.2</v>
      </c>
    </row>
    <row r="291" spans="1:5" ht="16.5" outlineLevel="3">
      <c r="A291" s="21" t="s">
        <v>185</v>
      </c>
      <c r="B291" s="22" t="s">
        <v>208</v>
      </c>
      <c r="C291" s="23" t="s">
        <v>249</v>
      </c>
      <c r="D291" s="23" t="s">
        <v>0</v>
      </c>
      <c r="E291" s="24">
        <f>SUM(E294+E296+E298+E292)</f>
        <v>6708.2</v>
      </c>
    </row>
    <row r="292" spans="1:5" ht="64.5" customHeight="1" outlineLevel="3">
      <c r="A292" s="21" t="s">
        <v>573</v>
      </c>
      <c r="B292" s="22" t="s">
        <v>208</v>
      </c>
      <c r="C292" s="23" t="s">
        <v>572</v>
      </c>
      <c r="D292" s="23" t="s">
        <v>0</v>
      </c>
      <c r="E292" s="24">
        <f>SUM(E293)</f>
        <v>113.9</v>
      </c>
    </row>
    <row r="293" spans="1:5" ht="16.5" outlineLevel="3">
      <c r="A293" s="27" t="s">
        <v>193</v>
      </c>
      <c r="B293" s="28" t="s">
        <v>208</v>
      </c>
      <c r="C293" s="28" t="s">
        <v>572</v>
      </c>
      <c r="D293" s="28" t="s">
        <v>192</v>
      </c>
      <c r="E293" s="29">
        <v>113.9</v>
      </c>
    </row>
    <row r="294" spans="1:5" ht="52.5" customHeight="1" outlineLevel="4">
      <c r="A294" s="21" t="s">
        <v>227</v>
      </c>
      <c r="B294" s="22" t="s">
        <v>208</v>
      </c>
      <c r="C294" s="23" t="s">
        <v>250</v>
      </c>
      <c r="D294" s="23" t="s">
        <v>0</v>
      </c>
      <c r="E294" s="24">
        <f>SUM(E295)</f>
        <v>9.100000000000001</v>
      </c>
    </row>
    <row r="295" spans="1:5" ht="16.5" outlineLevel="5">
      <c r="A295" s="27" t="s">
        <v>193</v>
      </c>
      <c r="B295" s="28" t="s">
        <v>208</v>
      </c>
      <c r="C295" s="28" t="s">
        <v>250</v>
      </c>
      <c r="D295" s="28" t="s">
        <v>192</v>
      </c>
      <c r="E295" s="29">
        <f>SUM(8.8+0.3)</f>
        <v>9.100000000000001</v>
      </c>
    </row>
    <row r="296" spans="1:5" ht="66" outlineLevel="4">
      <c r="A296" s="21" t="s">
        <v>229</v>
      </c>
      <c r="B296" s="22" t="s">
        <v>208</v>
      </c>
      <c r="C296" s="23" t="s">
        <v>251</v>
      </c>
      <c r="D296" s="23" t="s">
        <v>0</v>
      </c>
      <c r="E296" s="24">
        <f>SUM(E297)</f>
        <v>35.1</v>
      </c>
    </row>
    <row r="297" spans="1:5" ht="16.5" outlineLevel="5">
      <c r="A297" s="27" t="s">
        <v>193</v>
      </c>
      <c r="B297" s="28" t="s">
        <v>208</v>
      </c>
      <c r="C297" s="28" t="s">
        <v>251</v>
      </c>
      <c r="D297" s="28" t="s">
        <v>192</v>
      </c>
      <c r="E297" s="29">
        <v>35.1</v>
      </c>
    </row>
    <row r="298" spans="1:5" ht="66" outlineLevel="4">
      <c r="A298" s="46" t="s">
        <v>253</v>
      </c>
      <c r="B298" s="20" t="s">
        <v>208</v>
      </c>
      <c r="C298" s="20" t="s">
        <v>252</v>
      </c>
      <c r="D298" s="20" t="s">
        <v>0</v>
      </c>
      <c r="E298" s="47">
        <f>SUM(E299)</f>
        <v>6550.1</v>
      </c>
    </row>
    <row r="299" spans="1:5" ht="16.5" outlineLevel="5">
      <c r="A299" s="43" t="s">
        <v>193</v>
      </c>
      <c r="B299" s="44" t="s">
        <v>208</v>
      </c>
      <c r="C299" s="44" t="s">
        <v>252</v>
      </c>
      <c r="D299" s="44" t="s">
        <v>192</v>
      </c>
      <c r="E299" s="45">
        <v>6550.1</v>
      </c>
    </row>
    <row r="300" spans="1:5" s="1" customFormat="1" ht="16.5" outlineLevel="5">
      <c r="A300" s="21" t="s">
        <v>276</v>
      </c>
      <c r="B300" s="20" t="s">
        <v>208</v>
      </c>
      <c r="C300" s="20" t="s">
        <v>275</v>
      </c>
      <c r="D300" s="20"/>
      <c r="E300" s="47">
        <f>SUM(E302)</f>
        <v>5500</v>
      </c>
    </row>
    <row r="301" spans="1:5" ht="32.25" customHeight="1" outlineLevel="5">
      <c r="A301" s="43" t="s">
        <v>554</v>
      </c>
      <c r="B301" s="44" t="s">
        <v>208</v>
      </c>
      <c r="C301" s="44" t="s">
        <v>553</v>
      </c>
      <c r="D301" s="44"/>
      <c r="E301" s="45">
        <f>SUM(E302)</f>
        <v>5500</v>
      </c>
    </row>
    <row r="302" spans="1:5" ht="16.5" outlineLevel="5">
      <c r="A302" s="43" t="s">
        <v>193</v>
      </c>
      <c r="B302" s="44" t="s">
        <v>208</v>
      </c>
      <c r="C302" s="44" t="s">
        <v>553</v>
      </c>
      <c r="D302" s="44" t="s">
        <v>192</v>
      </c>
      <c r="E302" s="45">
        <v>5500</v>
      </c>
    </row>
    <row r="303" spans="1:5" ht="16.5" outlineLevel="2">
      <c r="A303" s="21" t="s">
        <v>255</v>
      </c>
      <c r="B303" s="22" t="s">
        <v>208</v>
      </c>
      <c r="C303" s="23" t="s">
        <v>254</v>
      </c>
      <c r="D303" s="23" t="s">
        <v>0</v>
      </c>
      <c r="E303" s="24">
        <f>SUM(E304)</f>
        <v>2081.4</v>
      </c>
    </row>
    <row r="304" spans="1:5" ht="16.5" outlineLevel="3">
      <c r="A304" s="21" t="s">
        <v>257</v>
      </c>
      <c r="B304" s="22" t="s">
        <v>208</v>
      </c>
      <c r="C304" s="23" t="s">
        <v>256</v>
      </c>
      <c r="D304" s="23" t="s">
        <v>0</v>
      </c>
      <c r="E304" s="24">
        <f>SUM(E305+E307)</f>
        <v>2081.4</v>
      </c>
    </row>
    <row r="305" spans="1:5" ht="16.5" outlineLevel="4">
      <c r="A305" s="21" t="s">
        <v>257</v>
      </c>
      <c r="B305" s="22" t="s">
        <v>208</v>
      </c>
      <c r="C305" s="23" t="s">
        <v>256</v>
      </c>
      <c r="D305" s="23" t="s">
        <v>0</v>
      </c>
      <c r="E305" s="24">
        <f>SUM(E306)</f>
        <v>1784.8</v>
      </c>
    </row>
    <row r="306" spans="1:5" ht="16.5" outlineLevel="5">
      <c r="A306" s="27" t="s">
        <v>193</v>
      </c>
      <c r="B306" s="28" t="s">
        <v>208</v>
      </c>
      <c r="C306" s="28" t="s">
        <v>256</v>
      </c>
      <c r="D306" s="28" t="s">
        <v>192</v>
      </c>
      <c r="E306" s="29">
        <v>1784.8</v>
      </c>
    </row>
    <row r="307" spans="1:5" ht="33" outlineLevel="4">
      <c r="A307" s="21" t="s">
        <v>259</v>
      </c>
      <c r="B307" s="22" t="s">
        <v>208</v>
      </c>
      <c r="C307" s="23" t="s">
        <v>258</v>
      </c>
      <c r="D307" s="23" t="s">
        <v>0</v>
      </c>
      <c r="E307" s="24">
        <f>SUM(E308)</f>
        <v>296.6</v>
      </c>
    </row>
    <row r="308" spans="1:5" ht="16.5" outlineLevel="5">
      <c r="A308" s="27" t="s">
        <v>193</v>
      </c>
      <c r="B308" s="28" t="s">
        <v>208</v>
      </c>
      <c r="C308" s="28" t="s">
        <v>258</v>
      </c>
      <c r="D308" s="28" t="s">
        <v>192</v>
      </c>
      <c r="E308" s="29">
        <v>296.6</v>
      </c>
    </row>
    <row r="309" spans="1:5" ht="16.5" outlineLevel="1">
      <c r="A309" s="21" t="s">
        <v>266</v>
      </c>
      <c r="B309" s="22" t="s">
        <v>265</v>
      </c>
      <c r="C309" s="23" t="s">
        <v>0</v>
      </c>
      <c r="D309" s="23" t="s">
        <v>0</v>
      </c>
      <c r="E309" s="24">
        <f>SUM(E310)</f>
        <v>716.4</v>
      </c>
    </row>
    <row r="310" spans="1:5" ht="16.5" outlineLevel="2">
      <c r="A310" s="21" t="s">
        <v>77</v>
      </c>
      <c r="B310" s="22" t="s">
        <v>265</v>
      </c>
      <c r="C310" s="23" t="s">
        <v>76</v>
      </c>
      <c r="D310" s="23" t="s">
        <v>0</v>
      </c>
      <c r="E310" s="24">
        <f>SUM(E311+E313)</f>
        <v>716.4</v>
      </c>
    </row>
    <row r="311" spans="1:5" ht="33" outlineLevel="4">
      <c r="A311" s="21" t="s">
        <v>268</v>
      </c>
      <c r="B311" s="22" t="s">
        <v>265</v>
      </c>
      <c r="C311" s="23" t="s">
        <v>267</v>
      </c>
      <c r="D311" s="23" t="s">
        <v>0</v>
      </c>
      <c r="E311" s="24">
        <f>SUM(E312)</f>
        <v>416.4</v>
      </c>
    </row>
    <row r="312" spans="1:5" ht="16.5" outlineLevel="5">
      <c r="A312" s="27" t="s">
        <v>270</v>
      </c>
      <c r="B312" s="28" t="s">
        <v>265</v>
      </c>
      <c r="C312" s="28" t="s">
        <v>267</v>
      </c>
      <c r="D312" s="28" t="s">
        <v>269</v>
      </c>
      <c r="E312" s="29">
        <v>416.4</v>
      </c>
    </row>
    <row r="313" spans="1:5" ht="33" outlineLevel="4">
      <c r="A313" s="21" t="s">
        <v>272</v>
      </c>
      <c r="B313" s="22" t="s">
        <v>265</v>
      </c>
      <c r="C313" s="23" t="s">
        <v>271</v>
      </c>
      <c r="D313" s="23" t="s">
        <v>0</v>
      </c>
      <c r="E313" s="24">
        <f>SUM(E314)</f>
        <v>300</v>
      </c>
    </row>
    <row r="314" spans="1:5" ht="16.5" outlineLevel="5">
      <c r="A314" s="27" t="s">
        <v>270</v>
      </c>
      <c r="B314" s="28" t="s">
        <v>265</v>
      </c>
      <c r="C314" s="28" t="s">
        <v>271</v>
      </c>
      <c r="D314" s="28" t="s">
        <v>269</v>
      </c>
      <c r="E314" s="29">
        <v>300</v>
      </c>
    </row>
    <row r="315" spans="1:5" ht="16.5" outlineLevel="1">
      <c r="A315" s="21" t="s">
        <v>274</v>
      </c>
      <c r="B315" s="22" t="s">
        <v>273</v>
      </c>
      <c r="C315" s="23" t="s">
        <v>0</v>
      </c>
      <c r="D315" s="23" t="s">
        <v>0</v>
      </c>
      <c r="E315" s="24">
        <f>SUM(E319+E322+E338+E340+E328+E316)</f>
        <v>28136.5</v>
      </c>
    </row>
    <row r="316" spans="1:5" ht="16.5" outlineLevel="1">
      <c r="A316" s="21" t="s">
        <v>48</v>
      </c>
      <c r="B316" s="22" t="s">
        <v>273</v>
      </c>
      <c r="C316" s="23" t="s">
        <v>49</v>
      </c>
      <c r="D316" s="23" t="s">
        <v>0</v>
      </c>
      <c r="E316" s="24">
        <f>SUM(E318)</f>
        <v>36</v>
      </c>
    </row>
    <row r="317" spans="1:5" ht="16.5" outlineLevel="1">
      <c r="A317" s="21" t="s">
        <v>51</v>
      </c>
      <c r="B317" s="22" t="s">
        <v>273</v>
      </c>
      <c r="C317" s="23" t="s">
        <v>50</v>
      </c>
      <c r="D317" s="23" t="s">
        <v>0</v>
      </c>
      <c r="E317" s="24">
        <f>SUM(E318)</f>
        <v>36</v>
      </c>
    </row>
    <row r="318" spans="1:5" ht="16.5" outlineLevel="1">
      <c r="A318" s="27" t="s">
        <v>193</v>
      </c>
      <c r="B318" s="28" t="s">
        <v>273</v>
      </c>
      <c r="C318" s="28" t="s">
        <v>50</v>
      </c>
      <c r="D318" s="28" t="s">
        <v>192</v>
      </c>
      <c r="E318" s="29">
        <v>36</v>
      </c>
    </row>
    <row r="319" spans="1:5" ht="16.5" outlineLevel="2">
      <c r="A319" s="21" t="s">
        <v>276</v>
      </c>
      <c r="B319" s="22" t="s">
        <v>273</v>
      </c>
      <c r="C319" s="23" t="s">
        <v>275</v>
      </c>
      <c r="D319" s="23" t="s">
        <v>0</v>
      </c>
      <c r="E319" s="24">
        <f>SUM(E321)</f>
        <v>375</v>
      </c>
    </row>
    <row r="320" spans="1:5" ht="16.5" outlineLevel="3">
      <c r="A320" s="21" t="s">
        <v>278</v>
      </c>
      <c r="B320" s="22" t="s">
        <v>273</v>
      </c>
      <c r="C320" s="23" t="s">
        <v>277</v>
      </c>
      <c r="D320" s="23" t="s">
        <v>0</v>
      </c>
      <c r="E320" s="24">
        <f>SUM(E321)</f>
        <v>375</v>
      </c>
    </row>
    <row r="321" spans="1:5" ht="16.5" outlineLevel="5">
      <c r="A321" s="27" t="s">
        <v>193</v>
      </c>
      <c r="B321" s="28" t="s">
        <v>273</v>
      </c>
      <c r="C321" s="28" t="s">
        <v>277</v>
      </c>
      <c r="D321" s="28" t="s">
        <v>192</v>
      </c>
      <c r="E321" s="29">
        <v>375</v>
      </c>
    </row>
    <row r="322" spans="1:5" ht="47.25" customHeight="1" outlineLevel="2">
      <c r="A322" s="21" t="s">
        <v>261</v>
      </c>
      <c r="B322" s="22" t="s">
        <v>273</v>
      </c>
      <c r="C322" s="23" t="s">
        <v>260</v>
      </c>
      <c r="D322" s="23" t="s">
        <v>0</v>
      </c>
      <c r="E322" s="24">
        <f>SUM(E323)</f>
        <v>11911.4</v>
      </c>
    </row>
    <row r="323" spans="1:5" ht="16.5" outlineLevel="3">
      <c r="A323" s="21" t="s">
        <v>185</v>
      </c>
      <c r="B323" s="22" t="s">
        <v>273</v>
      </c>
      <c r="C323" s="23" t="s">
        <v>262</v>
      </c>
      <c r="D323" s="23" t="s">
        <v>0</v>
      </c>
      <c r="E323" s="24">
        <f>SUM(E324+E326)</f>
        <v>11911.4</v>
      </c>
    </row>
    <row r="324" spans="1:5" ht="33" outlineLevel="4">
      <c r="A324" s="21" t="s">
        <v>280</v>
      </c>
      <c r="B324" s="22" t="s">
        <v>273</v>
      </c>
      <c r="C324" s="23" t="s">
        <v>279</v>
      </c>
      <c r="D324" s="23" t="s">
        <v>0</v>
      </c>
      <c r="E324" s="24">
        <f>SUM(E325)</f>
        <v>29.9</v>
      </c>
    </row>
    <row r="325" spans="1:5" ht="16.5" outlineLevel="5">
      <c r="A325" s="27" t="s">
        <v>282</v>
      </c>
      <c r="B325" s="28" t="s">
        <v>273</v>
      </c>
      <c r="C325" s="28" t="s">
        <v>279</v>
      </c>
      <c r="D325" s="28" t="s">
        <v>281</v>
      </c>
      <c r="E325" s="29">
        <v>29.9</v>
      </c>
    </row>
    <row r="326" spans="1:5" ht="66" outlineLevel="4">
      <c r="A326" s="21" t="s">
        <v>264</v>
      </c>
      <c r="B326" s="22" t="s">
        <v>273</v>
      </c>
      <c r="C326" s="23" t="s">
        <v>263</v>
      </c>
      <c r="D326" s="23" t="s">
        <v>0</v>
      </c>
      <c r="E326" s="24">
        <f>SUM(E327)</f>
        <v>11881.5</v>
      </c>
    </row>
    <row r="327" spans="1:5" ht="16.5" outlineLevel="5">
      <c r="A327" s="40" t="s">
        <v>193</v>
      </c>
      <c r="B327" s="41" t="s">
        <v>273</v>
      </c>
      <c r="C327" s="41" t="s">
        <v>263</v>
      </c>
      <c r="D327" s="41" t="s">
        <v>192</v>
      </c>
      <c r="E327" s="42">
        <f>SUM(11881.5)</f>
        <v>11881.5</v>
      </c>
    </row>
    <row r="328" spans="1:5" ht="16.5" outlineLevel="5">
      <c r="A328" s="46" t="s">
        <v>199</v>
      </c>
      <c r="B328" s="20" t="s">
        <v>273</v>
      </c>
      <c r="C328" s="20" t="s">
        <v>198</v>
      </c>
      <c r="D328" s="20" t="s">
        <v>0</v>
      </c>
      <c r="E328" s="47">
        <f>SUM(E329+E331)</f>
        <v>295.7</v>
      </c>
    </row>
    <row r="329" spans="1:5" s="1" customFormat="1" ht="33" outlineLevel="5">
      <c r="A329" s="46" t="s">
        <v>537</v>
      </c>
      <c r="B329" s="20" t="s">
        <v>273</v>
      </c>
      <c r="C329" s="20" t="s">
        <v>536</v>
      </c>
      <c r="D329" s="20"/>
      <c r="E329" s="47">
        <f>SUM(E330)</f>
        <v>59</v>
      </c>
    </row>
    <row r="330" spans="1:5" ht="16.5" outlineLevel="5">
      <c r="A330" s="40" t="s">
        <v>193</v>
      </c>
      <c r="B330" s="44" t="s">
        <v>273</v>
      </c>
      <c r="C330" s="44" t="s">
        <v>536</v>
      </c>
      <c r="D330" s="44" t="s">
        <v>192</v>
      </c>
      <c r="E330" s="45">
        <v>59</v>
      </c>
    </row>
    <row r="331" spans="1:5" s="1" customFormat="1" ht="16.5" outlineLevel="5">
      <c r="A331" s="46" t="s">
        <v>439</v>
      </c>
      <c r="B331" s="20" t="s">
        <v>273</v>
      </c>
      <c r="C331" s="20" t="s">
        <v>438</v>
      </c>
      <c r="D331" s="20" t="s">
        <v>0</v>
      </c>
      <c r="E331" s="47">
        <f>SUM(E333+E334+E336)</f>
        <v>236.7</v>
      </c>
    </row>
    <row r="332" spans="1:5" ht="66" outlineLevel="5">
      <c r="A332" s="43" t="s">
        <v>441</v>
      </c>
      <c r="B332" s="44" t="s">
        <v>273</v>
      </c>
      <c r="C332" s="44" t="s">
        <v>440</v>
      </c>
      <c r="D332" s="44" t="s">
        <v>0</v>
      </c>
      <c r="E332" s="45">
        <f>SUM(E333)</f>
        <v>57.5</v>
      </c>
    </row>
    <row r="333" spans="1:5" ht="16.5" outlineLevel="5">
      <c r="A333" s="43" t="s">
        <v>193</v>
      </c>
      <c r="B333" s="44" t="s">
        <v>273</v>
      </c>
      <c r="C333" s="44" t="s">
        <v>440</v>
      </c>
      <c r="D333" s="44" t="s">
        <v>192</v>
      </c>
      <c r="E333" s="45">
        <v>57.5</v>
      </c>
    </row>
    <row r="334" spans="1:5" ht="51.75" customHeight="1" outlineLevel="5">
      <c r="A334" s="131" t="s">
        <v>552</v>
      </c>
      <c r="B334" s="44" t="s">
        <v>273</v>
      </c>
      <c r="C334" s="44" t="s">
        <v>551</v>
      </c>
      <c r="D334" s="44" t="s">
        <v>0</v>
      </c>
      <c r="E334" s="45">
        <f>SUM(E335)</f>
        <v>73.2</v>
      </c>
    </row>
    <row r="335" spans="1:5" ht="16.5" outlineLevel="5">
      <c r="A335" s="43" t="s">
        <v>193</v>
      </c>
      <c r="B335" s="44" t="s">
        <v>273</v>
      </c>
      <c r="C335" s="44" t="s">
        <v>551</v>
      </c>
      <c r="D335" s="44" t="s">
        <v>192</v>
      </c>
      <c r="E335" s="45">
        <v>73.2</v>
      </c>
    </row>
    <row r="336" spans="1:5" ht="33" customHeight="1" outlineLevel="5">
      <c r="A336" s="131" t="s">
        <v>556</v>
      </c>
      <c r="B336" s="44" t="s">
        <v>273</v>
      </c>
      <c r="C336" s="44" t="s">
        <v>555</v>
      </c>
      <c r="D336" s="44" t="s">
        <v>0</v>
      </c>
      <c r="E336" s="45">
        <f>SUM(E337)</f>
        <v>106</v>
      </c>
    </row>
    <row r="337" spans="1:5" ht="16.5" outlineLevel="5">
      <c r="A337" s="43" t="s">
        <v>193</v>
      </c>
      <c r="B337" s="44" t="s">
        <v>273</v>
      </c>
      <c r="C337" s="44" t="s">
        <v>555</v>
      </c>
      <c r="D337" s="44" t="s">
        <v>192</v>
      </c>
      <c r="E337" s="45">
        <v>106</v>
      </c>
    </row>
    <row r="338" spans="1:5" ht="16.5" outlineLevel="2">
      <c r="A338" s="21" t="s">
        <v>75</v>
      </c>
      <c r="B338" s="22" t="s">
        <v>273</v>
      </c>
      <c r="C338" s="23" t="s">
        <v>74</v>
      </c>
      <c r="D338" s="23" t="s">
        <v>0</v>
      </c>
      <c r="E338" s="24">
        <f>SUM(E339)</f>
        <v>5940.6</v>
      </c>
    </row>
    <row r="339" spans="1:5" ht="16.5" outlineLevel="5">
      <c r="A339" s="27" t="s">
        <v>193</v>
      </c>
      <c r="B339" s="28" t="s">
        <v>273</v>
      </c>
      <c r="C339" s="28" t="s">
        <v>74</v>
      </c>
      <c r="D339" s="28" t="s">
        <v>192</v>
      </c>
      <c r="E339" s="29">
        <v>5940.6</v>
      </c>
    </row>
    <row r="340" spans="1:5" ht="16.5" outlineLevel="2">
      <c r="A340" s="21" t="s">
        <v>77</v>
      </c>
      <c r="B340" s="22" t="s">
        <v>273</v>
      </c>
      <c r="C340" s="23" t="s">
        <v>76</v>
      </c>
      <c r="D340" s="23" t="s">
        <v>0</v>
      </c>
      <c r="E340" s="24">
        <f>SUM(E341+E343+E347+E350+E345)</f>
        <v>9577.8</v>
      </c>
    </row>
    <row r="341" spans="1:5" ht="30" customHeight="1" outlineLevel="4">
      <c r="A341" s="21" t="s">
        <v>109</v>
      </c>
      <c r="B341" s="22" t="s">
        <v>273</v>
      </c>
      <c r="C341" s="23" t="s">
        <v>108</v>
      </c>
      <c r="D341" s="23" t="s">
        <v>0</v>
      </c>
      <c r="E341" s="24">
        <f>SUM(E342)</f>
        <v>5</v>
      </c>
    </row>
    <row r="342" spans="1:5" ht="16.5" outlineLevel="5">
      <c r="A342" s="27" t="s">
        <v>193</v>
      </c>
      <c r="B342" s="28" t="s">
        <v>273</v>
      </c>
      <c r="C342" s="28" t="s">
        <v>108</v>
      </c>
      <c r="D342" s="28" t="s">
        <v>192</v>
      </c>
      <c r="E342" s="29">
        <v>5</v>
      </c>
    </row>
    <row r="343" spans="1:5" ht="33" outlineLevel="4">
      <c r="A343" s="21" t="s">
        <v>284</v>
      </c>
      <c r="B343" s="22" t="s">
        <v>273</v>
      </c>
      <c r="C343" s="23" t="s">
        <v>283</v>
      </c>
      <c r="D343" s="23" t="s">
        <v>0</v>
      </c>
      <c r="E343" s="24">
        <f>SUM(E344)</f>
        <v>1541.4</v>
      </c>
    </row>
    <row r="344" spans="1:5" ht="16.5" outlineLevel="5">
      <c r="A344" s="43" t="s">
        <v>193</v>
      </c>
      <c r="B344" s="44" t="s">
        <v>273</v>
      </c>
      <c r="C344" s="44" t="s">
        <v>283</v>
      </c>
      <c r="D344" s="44" t="s">
        <v>192</v>
      </c>
      <c r="E344" s="45">
        <v>1541.4</v>
      </c>
    </row>
    <row r="345" spans="1:5" ht="49.5" outlineLevel="5">
      <c r="A345" s="43" t="s">
        <v>486</v>
      </c>
      <c r="B345" s="22" t="s">
        <v>273</v>
      </c>
      <c r="C345" s="23" t="s">
        <v>487</v>
      </c>
      <c r="D345" s="23" t="s">
        <v>0</v>
      </c>
      <c r="E345" s="24">
        <f>SUM(E346)</f>
        <v>7095.2</v>
      </c>
    </row>
    <row r="346" spans="1:5" ht="16.5" outlineLevel="5">
      <c r="A346" s="43" t="s">
        <v>193</v>
      </c>
      <c r="B346" s="44" t="s">
        <v>273</v>
      </c>
      <c r="C346" s="44" t="s">
        <v>487</v>
      </c>
      <c r="D346" s="44" t="s">
        <v>192</v>
      </c>
      <c r="E346" s="45">
        <v>7095.2</v>
      </c>
    </row>
    <row r="347" spans="1:5" ht="33" outlineLevel="4">
      <c r="A347" s="21" t="s">
        <v>286</v>
      </c>
      <c r="B347" s="22" t="s">
        <v>273</v>
      </c>
      <c r="C347" s="23" t="s">
        <v>285</v>
      </c>
      <c r="D347" s="23" t="s">
        <v>0</v>
      </c>
      <c r="E347" s="24">
        <f>SUM(E348:E349)</f>
        <v>603.4</v>
      </c>
    </row>
    <row r="348" spans="1:5" ht="16.5" outlineLevel="5">
      <c r="A348" s="27" t="s">
        <v>193</v>
      </c>
      <c r="B348" s="28" t="s">
        <v>273</v>
      </c>
      <c r="C348" s="28" t="s">
        <v>285</v>
      </c>
      <c r="D348" s="28" t="s">
        <v>192</v>
      </c>
      <c r="E348" s="29">
        <v>600</v>
      </c>
    </row>
    <row r="349" spans="1:5" ht="34.5" customHeight="1" outlineLevel="5">
      <c r="A349" s="97" t="s">
        <v>577</v>
      </c>
      <c r="B349" s="28" t="s">
        <v>273</v>
      </c>
      <c r="C349" s="28" t="s">
        <v>285</v>
      </c>
      <c r="D349" s="98" t="s">
        <v>576</v>
      </c>
      <c r="E349" s="99">
        <v>3.4</v>
      </c>
    </row>
    <row r="350" spans="1:5" ht="16.5" outlineLevel="4">
      <c r="A350" s="21" t="s">
        <v>288</v>
      </c>
      <c r="B350" s="22" t="s">
        <v>273</v>
      </c>
      <c r="C350" s="23" t="s">
        <v>287</v>
      </c>
      <c r="D350" s="23" t="s">
        <v>0</v>
      </c>
      <c r="E350" s="24">
        <f>SUM(E351)</f>
        <v>332.8</v>
      </c>
    </row>
    <row r="351" spans="1:5" ht="16.5" outlineLevel="5">
      <c r="A351" s="27" t="s">
        <v>193</v>
      </c>
      <c r="B351" s="28" t="s">
        <v>273</v>
      </c>
      <c r="C351" s="28" t="s">
        <v>287</v>
      </c>
      <c r="D351" s="28" t="s">
        <v>192</v>
      </c>
      <c r="E351" s="29">
        <v>332.8</v>
      </c>
    </row>
    <row r="352" spans="1:5" ht="33">
      <c r="A352" s="21" t="s">
        <v>290</v>
      </c>
      <c r="B352" s="22" t="s">
        <v>289</v>
      </c>
      <c r="C352" s="23" t="s">
        <v>0</v>
      </c>
      <c r="D352" s="23" t="s">
        <v>0</v>
      </c>
      <c r="E352" s="24">
        <f>SUM(E353+E379)</f>
        <v>31374.099999999995</v>
      </c>
    </row>
    <row r="353" spans="1:5" ht="16.5" outlineLevel="1">
      <c r="A353" s="21" t="s">
        <v>292</v>
      </c>
      <c r="B353" s="22" t="s">
        <v>291</v>
      </c>
      <c r="C353" s="23" t="s">
        <v>0</v>
      </c>
      <c r="D353" s="23" t="s">
        <v>0</v>
      </c>
      <c r="E353" s="24">
        <f>SUM(E354+E358+E362+E368+E374)</f>
        <v>28589.599999999995</v>
      </c>
    </row>
    <row r="354" spans="1:5" ht="33" outlineLevel="2">
      <c r="A354" s="21" t="s">
        <v>294</v>
      </c>
      <c r="B354" s="22" t="s">
        <v>291</v>
      </c>
      <c r="C354" s="23" t="s">
        <v>293</v>
      </c>
      <c r="D354" s="23" t="s">
        <v>0</v>
      </c>
      <c r="E354" s="24">
        <f>SUM(E355)</f>
        <v>20484.8</v>
      </c>
    </row>
    <row r="355" spans="1:5" ht="16.5" outlineLevel="3">
      <c r="A355" s="21" t="s">
        <v>185</v>
      </c>
      <c r="B355" s="22" t="s">
        <v>291</v>
      </c>
      <c r="C355" s="23" t="s">
        <v>295</v>
      </c>
      <c r="D355" s="23" t="s">
        <v>0</v>
      </c>
      <c r="E355" s="24">
        <f>SUM(E357)</f>
        <v>20484.8</v>
      </c>
    </row>
    <row r="356" spans="1:5" ht="33" outlineLevel="4">
      <c r="A356" s="21" t="s">
        <v>297</v>
      </c>
      <c r="B356" s="22" t="s">
        <v>291</v>
      </c>
      <c r="C356" s="23" t="s">
        <v>296</v>
      </c>
      <c r="D356" s="23" t="s">
        <v>0</v>
      </c>
      <c r="E356" s="24">
        <f>SUM(E357)</f>
        <v>20484.8</v>
      </c>
    </row>
    <row r="357" spans="1:5" ht="16.5" outlineLevel="5">
      <c r="A357" s="27" t="s">
        <v>193</v>
      </c>
      <c r="B357" s="28" t="s">
        <v>291</v>
      </c>
      <c r="C357" s="28" t="s">
        <v>296</v>
      </c>
      <c r="D357" s="28" t="s">
        <v>192</v>
      </c>
      <c r="E357" s="29">
        <v>20484.8</v>
      </c>
    </row>
    <row r="358" spans="1:5" ht="16.5" outlineLevel="2">
      <c r="A358" s="21" t="s">
        <v>299</v>
      </c>
      <c r="B358" s="22" t="s">
        <v>291</v>
      </c>
      <c r="C358" s="23" t="s">
        <v>298</v>
      </c>
      <c r="D358" s="23" t="s">
        <v>0</v>
      </c>
      <c r="E358" s="24">
        <f>SUM(E361)</f>
        <v>1028.6</v>
      </c>
    </row>
    <row r="359" spans="1:5" ht="16.5" outlineLevel="3">
      <c r="A359" s="21" t="s">
        <v>185</v>
      </c>
      <c r="B359" s="22" t="s">
        <v>291</v>
      </c>
      <c r="C359" s="23" t="s">
        <v>300</v>
      </c>
      <c r="D359" s="23" t="s">
        <v>0</v>
      </c>
      <c r="E359" s="24">
        <f>SUM(E361)</f>
        <v>1028.6</v>
      </c>
    </row>
    <row r="360" spans="1:5" ht="33" outlineLevel="4">
      <c r="A360" s="21" t="s">
        <v>302</v>
      </c>
      <c r="B360" s="22" t="s">
        <v>291</v>
      </c>
      <c r="C360" s="23" t="s">
        <v>301</v>
      </c>
      <c r="D360" s="23" t="s">
        <v>0</v>
      </c>
      <c r="E360" s="24">
        <f>SUM(E361)</f>
        <v>1028.6</v>
      </c>
    </row>
    <row r="361" spans="1:5" ht="16.5" outlineLevel="5">
      <c r="A361" s="27" t="s">
        <v>193</v>
      </c>
      <c r="B361" s="28" t="s">
        <v>291</v>
      </c>
      <c r="C361" s="28" t="s">
        <v>301</v>
      </c>
      <c r="D361" s="28" t="s">
        <v>192</v>
      </c>
      <c r="E361" s="29">
        <v>1028.6</v>
      </c>
    </row>
    <row r="362" spans="1:5" ht="16.5" outlineLevel="2">
      <c r="A362" s="21" t="s">
        <v>304</v>
      </c>
      <c r="B362" s="22" t="s">
        <v>291</v>
      </c>
      <c r="C362" s="23" t="s">
        <v>303</v>
      </c>
      <c r="D362" s="23" t="s">
        <v>0</v>
      </c>
      <c r="E362" s="24">
        <f>SUM(E363)</f>
        <v>5063.299999999999</v>
      </c>
    </row>
    <row r="363" spans="1:5" ht="16.5" outlineLevel="3">
      <c r="A363" s="21" t="s">
        <v>185</v>
      </c>
      <c r="B363" s="22" t="s">
        <v>291</v>
      </c>
      <c r="C363" s="23" t="s">
        <v>305</v>
      </c>
      <c r="D363" s="23" t="s">
        <v>0</v>
      </c>
      <c r="E363" s="24">
        <f>SUM(E364+E366)</f>
        <v>5063.299999999999</v>
      </c>
    </row>
    <row r="364" spans="1:5" ht="33" outlineLevel="4">
      <c r="A364" s="21" t="s">
        <v>307</v>
      </c>
      <c r="B364" s="22" t="s">
        <v>291</v>
      </c>
      <c r="C364" s="23" t="s">
        <v>306</v>
      </c>
      <c r="D364" s="23" t="s">
        <v>0</v>
      </c>
      <c r="E364" s="24">
        <f>SUM(E365)</f>
        <v>4393.9</v>
      </c>
    </row>
    <row r="365" spans="1:5" ht="16.5" outlineLevel="5">
      <c r="A365" s="27" t="s">
        <v>193</v>
      </c>
      <c r="B365" s="28" t="s">
        <v>291</v>
      </c>
      <c r="C365" s="28" t="s">
        <v>306</v>
      </c>
      <c r="D365" s="28" t="s">
        <v>192</v>
      </c>
      <c r="E365" s="29">
        <v>4393.9</v>
      </c>
    </row>
    <row r="366" spans="1:5" ht="49.5" customHeight="1" outlineLevel="4">
      <c r="A366" s="21" t="s">
        <v>227</v>
      </c>
      <c r="B366" s="22" t="s">
        <v>291</v>
      </c>
      <c r="C366" s="23" t="s">
        <v>308</v>
      </c>
      <c r="D366" s="23" t="s">
        <v>0</v>
      </c>
      <c r="E366" s="24">
        <f>SUM(E367)</f>
        <v>669.4</v>
      </c>
    </row>
    <row r="367" spans="1:5" ht="16.5" outlineLevel="5">
      <c r="A367" s="27" t="s">
        <v>193</v>
      </c>
      <c r="B367" s="28" t="s">
        <v>291</v>
      </c>
      <c r="C367" s="28" t="s">
        <v>308</v>
      </c>
      <c r="D367" s="28" t="s">
        <v>192</v>
      </c>
      <c r="E367" s="29">
        <v>669.4</v>
      </c>
    </row>
    <row r="368" spans="1:5" ht="33" outlineLevel="2">
      <c r="A368" s="21" t="s">
        <v>310</v>
      </c>
      <c r="B368" s="22" t="s">
        <v>291</v>
      </c>
      <c r="C368" s="23" t="s">
        <v>309</v>
      </c>
      <c r="D368" s="23" t="s">
        <v>0</v>
      </c>
      <c r="E368" s="24">
        <f>SUM(E369)</f>
        <v>140.3</v>
      </c>
    </row>
    <row r="369" spans="1:5" ht="49.5" outlineLevel="3">
      <c r="A369" s="21" t="s">
        <v>312</v>
      </c>
      <c r="B369" s="22" t="s">
        <v>291</v>
      </c>
      <c r="C369" s="23" t="s">
        <v>311</v>
      </c>
      <c r="D369" s="23" t="s">
        <v>0</v>
      </c>
      <c r="E369" s="24">
        <f>SUM(E370+E372)</f>
        <v>140.3</v>
      </c>
    </row>
    <row r="370" spans="1:5" ht="49.5" outlineLevel="4">
      <c r="A370" s="21" t="s">
        <v>312</v>
      </c>
      <c r="B370" s="22" t="s">
        <v>291</v>
      </c>
      <c r="C370" s="23" t="s">
        <v>311</v>
      </c>
      <c r="D370" s="23" t="s">
        <v>0</v>
      </c>
      <c r="E370" s="24">
        <f>SUM(E371)</f>
        <v>101.6</v>
      </c>
    </row>
    <row r="371" spans="1:5" ht="16.5" outlineLevel="5">
      <c r="A371" s="27" t="s">
        <v>193</v>
      </c>
      <c r="B371" s="28" t="s">
        <v>291</v>
      </c>
      <c r="C371" s="28" t="s">
        <v>311</v>
      </c>
      <c r="D371" s="28" t="s">
        <v>192</v>
      </c>
      <c r="E371" s="29">
        <v>101.6</v>
      </c>
    </row>
    <row r="372" spans="1:5" ht="33" outlineLevel="4">
      <c r="A372" s="21" t="s">
        <v>314</v>
      </c>
      <c r="B372" s="22" t="s">
        <v>291</v>
      </c>
      <c r="C372" s="23" t="s">
        <v>313</v>
      </c>
      <c r="D372" s="23" t="s">
        <v>0</v>
      </c>
      <c r="E372" s="24">
        <f>SUM(E373)</f>
        <v>38.7</v>
      </c>
    </row>
    <row r="373" spans="1:5" ht="16.5" outlineLevel="5">
      <c r="A373" s="27" t="s">
        <v>193</v>
      </c>
      <c r="B373" s="28" t="s">
        <v>291</v>
      </c>
      <c r="C373" s="28" t="s">
        <v>313</v>
      </c>
      <c r="D373" s="28" t="s">
        <v>192</v>
      </c>
      <c r="E373" s="29">
        <v>38.7</v>
      </c>
    </row>
    <row r="374" spans="1:5" ht="16.5" outlineLevel="2">
      <c r="A374" s="21" t="s">
        <v>77</v>
      </c>
      <c r="B374" s="22" t="s">
        <v>291</v>
      </c>
      <c r="C374" s="23" t="s">
        <v>76</v>
      </c>
      <c r="D374" s="23" t="s">
        <v>0</v>
      </c>
      <c r="E374" s="24">
        <f>SUM(E376+E377)</f>
        <v>1872.6</v>
      </c>
    </row>
    <row r="375" spans="1:5" ht="33" outlineLevel="4">
      <c r="A375" s="21" t="s">
        <v>316</v>
      </c>
      <c r="B375" s="22" t="s">
        <v>291</v>
      </c>
      <c r="C375" s="23" t="s">
        <v>315</v>
      </c>
      <c r="D375" s="23" t="s">
        <v>0</v>
      </c>
      <c r="E375" s="24">
        <f>SUM(E376)</f>
        <v>1307.2</v>
      </c>
    </row>
    <row r="376" spans="1:5" ht="16.5" outlineLevel="5">
      <c r="A376" s="27" t="s">
        <v>193</v>
      </c>
      <c r="B376" s="28" t="s">
        <v>291</v>
      </c>
      <c r="C376" s="28" t="s">
        <v>315</v>
      </c>
      <c r="D376" s="28" t="s">
        <v>192</v>
      </c>
      <c r="E376" s="29">
        <v>1307.2</v>
      </c>
    </row>
    <row r="377" spans="1:5" ht="49.5" outlineLevel="5">
      <c r="A377" s="97" t="s">
        <v>539</v>
      </c>
      <c r="B377" s="22" t="s">
        <v>291</v>
      </c>
      <c r="C377" s="23" t="s">
        <v>538</v>
      </c>
      <c r="D377" s="23" t="s">
        <v>0</v>
      </c>
      <c r="E377" s="24">
        <f>SUM(E378)</f>
        <v>565.4</v>
      </c>
    </row>
    <row r="378" spans="1:5" ht="16.5" outlineLevel="5">
      <c r="A378" s="27" t="s">
        <v>193</v>
      </c>
      <c r="B378" s="28" t="s">
        <v>291</v>
      </c>
      <c r="C378" s="28" t="s">
        <v>538</v>
      </c>
      <c r="D378" s="28" t="s">
        <v>192</v>
      </c>
      <c r="E378" s="29">
        <v>565.4</v>
      </c>
    </row>
    <row r="379" spans="1:5" ht="33" outlineLevel="1">
      <c r="A379" s="21" t="s">
        <v>318</v>
      </c>
      <c r="B379" s="22" t="s">
        <v>317</v>
      </c>
      <c r="C379" s="23" t="s">
        <v>0</v>
      </c>
      <c r="D379" s="23" t="s">
        <v>0</v>
      </c>
      <c r="E379" s="24">
        <f>SUM(E380+E384)</f>
        <v>2784.5</v>
      </c>
    </row>
    <row r="380" spans="1:5" ht="49.5" customHeight="1" outlineLevel="2">
      <c r="A380" s="21" t="s">
        <v>261</v>
      </c>
      <c r="B380" s="22" t="s">
        <v>317</v>
      </c>
      <c r="C380" s="23" t="s">
        <v>260</v>
      </c>
      <c r="D380" s="23" t="s">
        <v>0</v>
      </c>
      <c r="E380" s="24">
        <f>SUM(E383)</f>
        <v>2255.5</v>
      </c>
    </row>
    <row r="381" spans="1:5" ht="16.5" outlineLevel="3">
      <c r="A381" s="21" t="s">
        <v>185</v>
      </c>
      <c r="B381" s="22" t="s">
        <v>317</v>
      </c>
      <c r="C381" s="23" t="s">
        <v>262</v>
      </c>
      <c r="D381" s="23" t="s">
        <v>0</v>
      </c>
      <c r="E381" s="24">
        <f>SUM(E383)</f>
        <v>2255.5</v>
      </c>
    </row>
    <row r="382" spans="1:5" ht="66" outlineLevel="4">
      <c r="A382" s="21" t="s">
        <v>264</v>
      </c>
      <c r="B382" s="22" t="s">
        <v>317</v>
      </c>
      <c r="C382" s="23" t="s">
        <v>263</v>
      </c>
      <c r="D382" s="23" t="s">
        <v>0</v>
      </c>
      <c r="E382" s="24">
        <f>SUM(E383)</f>
        <v>2255.5</v>
      </c>
    </row>
    <row r="383" spans="1:5" ht="16.5" outlineLevel="5">
      <c r="A383" s="27" t="s">
        <v>193</v>
      </c>
      <c r="B383" s="28" t="s">
        <v>317</v>
      </c>
      <c r="C383" s="28" t="s">
        <v>263</v>
      </c>
      <c r="D383" s="28" t="s">
        <v>192</v>
      </c>
      <c r="E383" s="29">
        <v>2255.5</v>
      </c>
    </row>
    <row r="384" spans="1:5" ht="16.5" outlineLevel="2">
      <c r="A384" s="21" t="s">
        <v>75</v>
      </c>
      <c r="B384" s="22" t="s">
        <v>317</v>
      </c>
      <c r="C384" s="23" t="s">
        <v>74</v>
      </c>
      <c r="D384" s="23" t="s">
        <v>0</v>
      </c>
      <c r="E384" s="24">
        <f>SUM(E385)</f>
        <v>529</v>
      </c>
    </row>
    <row r="385" spans="1:5" ht="16.5" outlineLevel="5">
      <c r="A385" s="27" t="s">
        <v>193</v>
      </c>
      <c r="B385" s="28" t="s">
        <v>317</v>
      </c>
      <c r="C385" s="28" t="s">
        <v>74</v>
      </c>
      <c r="D385" s="28" t="s">
        <v>192</v>
      </c>
      <c r="E385" s="29">
        <v>529</v>
      </c>
    </row>
    <row r="386" spans="1:5" ht="16.5">
      <c r="A386" s="21" t="s">
        <v>320</v>
      </c>
      <c r="B386" s="22" t="s">
        <v>319</v>
      </c>
      <c r="C386" s="23" t="s">
        <v>0</v>
      </c>
      <c r="D386" s="23" t="s">
        <v>0</v>
      </c>
      <c r="E386" s="24">
        <f>SUM(E387+E392)</f>
        <v>10328.6</v>
      </c>
    </row>
    <row r="387" spans="1:5" ht="16.5" outlineLevel="1">
      <c r="A387" s="21" t="s">
        <v>322</v>
      </c>
      <c r="B387" s="22" t="s">
        <v>321</v>
      </c>
      <c r="C387" s="23" t="s">
        <v>0</v>
      </c>
      <c r="D387" s="23" t="s">
        <v>0</v>
      </c>
      <c r="E387" s="24">
        <f>SUM(E391)</f>
        <v>7702</v>
      </c>
    </row>
    <row r="388" spans="1:5" ht="16.5" outlineLevel="2">
      <c r="A388" s="21" t="s">
        <v>324</v>
      </c>
      <c r="B388" s="22" t="s">
        <v>321</v>
      </c>
      <c r="C388" s="23" t="s">
        <v>323</v>
      </c>
      <c r="D388" s="23" t="s">
        <v>0</v>
      </c>
      <c r="E388" s="24">
        <f>SUM(E391)</f>
        <v>7702</v>
      </c>
    </row>
    <row r="389" spans="1:5" ht="16.5" outlineLevel="3">
      <c r="A389" s="21" t="s">
        <v>185</v>
      </c>
      <c r="B389" s="22" t="s">
        <v>321</v>
      </c>
      <c r="C389" s="23" t="s">
        <v>325</v>
      </c>
      <c r="D389" s="23" t="s">
        <v>0</v>
      </c>
      <c r="E389" s="24">
        <f>SUM(E391)</f>
        <v>7702</v>
      </c>
    </row>
    <row r="390" spans="1:5" ht="33" outlineLevel="4">
      <c r="A390" s="21" t="s">
        <v>327</v>
      </c>
      <c r="B390" s="22" t="s">
        <v>321</v>
      </c>
      <c r="C390" s="23" t="s">
        <v>326</v>
      </c>
      <c r="D390" s="23" t="s">
        <v>0</v>
      </c>
      <c r="E390" s="24">
        <f>SUM(E391)</f>
        <v>7702</v>
      </c>
    </row>
    <row r="391" spans="1:5" ht="16.5" outlineLevel="5">
      <c r="A391" s="27" t="s">
        <v>193</v>
      </c>
      <c r="B391" s="28" t="s">
        <v>321</v>
      </c>
      <c r="C391" s="28" t="s">
        <v>326</v>
      </c>
      <c r="D391" s="28" t="s">
        <v>192</v>
      </c>
      <c r="E391" s="29">
        <v>7702</v>
      </c>
    </row>
    <row r="392" spans="1:5" ht="33" outlineLevel="1">
      <c r="A392" s="21" t="s">
        <v>329</v>
      </c>
      <c r="B392" s="22" t="s">
        <v>328</v>
      </c>
      <c r="C392" s="23" t="s">
        <v>0</v>
      </c>
      <c r="D392" s="23" t="s">
        <v>0</v>
      </c>
      <c r="E392" s="24">
        <f>SUM(E393+E396+E399+E401)</f>
        <v>2626.6</v>
      </c>
    </row>
    <row r="393" spans="1:5" ht="16.5" outlineLevel="2">
      <c r="A393" s="21" t="s">
        <v>48</v>
      </c>
      <c r="B393" s="22" t="s">
        <v>328</v>
      </c>
      <c r="C393" s="23" t="s">
        <v>49</v>
      </c>
      <c r="D393" s="23" t="s">
        <v>0</v>
      </c>
      <c r="E393" s="24">
        <f>SUM(E395)</f>
        <v>31.5</v>
      </c>
    </row>
    <row r="394" spans="1:5" ht="16.5" outlineLevel="3">
      <c r="A394" s="21" t="s">
        <v>51</v>
      </c>
      <c r="B394" s="22" t="s">
        <v>328</v>
      </c>
      <c r="C394" s="23" t="s">
        <v>50</v>
      </c>
      <c r="D394" s="23" t="s">
        <v>0</v>
      </c>
      <c r="E394" s="24">
        <f>SUM(E395)</f>
        <v>31.5</v>
      </c>
    </row>
    <row r="395" spans="1:5" ht="16.5" outlineLevel="5">
      <c r="A395" s="27" t="s">
        <v>140</v>
      </c>
      <c r="B395" s="28" t="s">
        <v>328</v>
      </c>
      <c r="C395" s="28" t="s">
        <v>50</v>
      </c>
      <c r="D395" s="28" t="s">
        <v>139</v>
      </c>
      <c r="E395" s="29">
        <v>31.5</v>
      </c>
    </row>
    <row r="396" spans="1:5" ht="33" outlineLevel="2">
      <c r="A396" s="21" t="s">
        <v>211</v>
      </c>
      <c r="B396" s="22" t="s">
        <v>328</v>
      </c>
      <c r="C396" s="23" t="s">
        <v>210</v>
      </c>
      <c r="D396" s="23" t="s">
        <v>0</v>
      </c>
      <c r="E396" s="24">
        <f>SUM(E398)</f>
        <v>154.6</v>
      </c>
    </row>
    <row r="397" spans="1:5" ht="66" outlineLevel="3">
      <c r="A397" s="21" t="s">
        <v>213</v>
      </c>
      <c r="B397" s="22" t="s">
        <v>328</v>
      </c>
      <c r="C397" s="23" t="s">
        <v>212</v>
      </c>
      <c r="D397" s="23" t="s">
        <v>0</v>
      </c>
      <c r="E397" s="24">
        <f>SUM(E398)</f>
        <v>154.6</v>
      </c>
    </row>
    <row r="398" spans="1:5" ht="16.5" outlineLevel="5">
      <c r="A398" s="27" t="s">
        <v>140</v>
      </c>
      <c r="B398" s="28" t="s">
        <v>328</v>
      </c>
      <c r="C398" s="28" t="s">
        <v>212</v>
      </c>
      <c r="D398" s="28" t="s">
        <v>139</v>
      </c>
      <c r="E398" s="29">
        <v>154.6</v>
      </c>
    </row>
    <row r="399" spans="1:5" ht="16.5" outlineLevel="2">
      <c r="A399" s="21" t="s">
        <v>75</v>
      </c>
      <c r="B399" s="22" t="s">
        <v>328</v>
      </c>
      <c r="C399" s="23" t="s">
        <v>74</v>
      </c>
      <c r="D399" s="23" t="s">
        <v>0</v>
      </c>
      <c r="E399" s="24">
        <f>SUM(E400)</f>
        <v>1260.5</v>
      </c>
    </row>
    <row r="400" spans="1:5" ht="16.5" outlineLevel="5">
      <c r="A400" s="27" t="s">
        <v>193</v>
      </c>
      <c r="B400" s="28" t="s">
        <v>328</v>
      </c>
      <c r="C400" s="28" t="s">
        <v>74</v>
      </c>
      <c r="D400" s="28" t="s">
        <v>192</v>
      </c>
      <c r="E400" s="29">
        <v>1260.5</v>
      </c>
    </row>
    <row r="401" spans="1:5" ht="16.5" outlineLevel="2">
      <c r="A401" s="21" t="s">
        <v>77</v>
      </c>
      <c r="B401" s="22" t="s">
        <v>328</v>
      </c>
      <c r="C401" s="23" t="s">
        <v>76</v>
      </c>
      <c r="D401" s="23" t="s">
        <v>0</v>
      </c>
      <c r="E401" s="24">
        <f>SUM(E402+E404+E406+E408)</f>
        <v>1180</v>
      </c>
    </row>
    <row r="402" spans="1:5" ht="16.5" outlineLevel="4">
      <c r="A402" s="21" t="s">
        <v>331</v>
      </c>
      <c r="B402" s="22" t="s">
        <v>328</v>
      </c>
      <c r="C402" s="23" t="s">
        <v>330</v>
      </c>
      <c r="D402" s="23" t="s">
        <v>0</v>
      </c>
      <c r="E402" s="24">
        <f>SUM(E403)</f>
        <v>130</v>
      </c>
    </row>
    <row r="403" spans="1:5" ht="18" customHeight="1" outlineLevel="5">
      <c r="A403" s="27" t="s">
        <v>333</v>
      </c>
      <c r="B403" s="28" t="s">
        <v>328</v>
      </c>
      <c r="C403" s="28" t="s">
        <v>330</v>
      </c>
      <c r="D403" s="28" t="s">
        <v>332</v>
      </c>
      <c r="E403" s="29">
        <v>130</v>
      </c>
    </row>
    <row r="404" spans="1:5" ht="33" outlineLevel="4">
      <c r="A404" s="21" t="s">
        <v>540</v>
      </c>
      <c r="B404" s="22" t="s">
        <v>328</v>
      </c>
      <c r="C404" s="23" t="s">
        <v>334</v>
      </c>
      <c r="D404" s="23" t="s">
        <v>0</v>
      </c>
      <c r="E404" s="24">
        <f>SUM(E405)</f>
        <v>700</v>
      </c>
    </row>
    <row r="405" spans="1:5" ht="21.75" customHeight="1" outlineLevel="5">
      <c r="A405" s="27" t="s">
        <v>333</v>
      </c>
      <c r="B405" s="28" t="s">
        <v>328</v>
      </c>
      <c r="C405" s="28" t="s">
        <v>334</v>
      </c>
      <c r="D405" s="28" t="s">
        <v>332</v>
      </c>
      <c r="E405" s="29">
        <v>700</v>
      </c>
    </row>
    <row r="406" spans="1:5" ht="16.5" outlineLevel="4">
      <c r="A406" s="21" t="s">
        <v>337</v>
      </c>
      <c r="B406" s="22" t="s">
        <v>328</v>
      </c>
      <c r="C406" s="23" t="s">
        <v>336</v>
      </c>
      <c r="D406" s="23" t="s">
        <v>0</v>
      </c>
      <c r="E406" s="24">
        <f>SUM(E407)</f>
        <v>300</v>
      </c>
    </row>
    <row r="407" spans="1:5" ht="21.75" customHeight="1" outlineLevel="5">
      <c r="A407" s="27" t="s">
        <v>333</v>
      </c>
      <c r="B407" s="28" t="s">
        <v>328</v>
      </c>
      <c r="C407" s="28" t="s">
        <v>336</v>
      </c>
      <c r="D407" s="28" t="s">
        <v>332</v>
      </c>
      <c r="E407" s="29">
        <v>300</v>
      </c>
    </row>
    <row r="408" spans="1:5" ht="33" outlineLevel="4">
      <c r="A408" s="21" t="s">
        <v>339</v>
      </c>
      <c r="B408" s="22" t="s">
        <v>328</v>
      </c>
      <c r="C408" s="23" t="s">
        <v>338</v>
      </c>
      <c r="D408" s="23" t="s">
        <v>0</v>
      </c>
      <c r="E408" s="24">
        <f>SUM(E409)</f>
        <v>50</v>
      </c>
    </row>
    <row r="409" spans="1:5" ht="18.75" customHeight="1" outlineLevel="5">
      <c r="A409" s="27" t="s">
        <v>333</v>
      </c>
      <c r="B409" s="28" t="s">
        <v>328</v>
      </c>
      <c r="C409" s="28" t="s">
        <v>338</v>
      </c>
      <c r="D409" s="28" t="s">
        <v>332</v>
      </c>
      <c r="E409" s="29">
        <v>50</v>
      </c>
    </row>
    <row r="410" spans="1:5" ht="16.5">
      <c r="A410" s="21" t="s">
        <v>341</v>
      </c>
      <c r="B410" s="22" t="s">
        <v>340</v>
      </c>
      <c r="C410" s="23" t="s">
        <v>0</v>
      </c>
      <c r="D410" s="23" t="s">
        <v>0</v>
      </c>
      <c r="E410" s="24">
        <f>SUM(E411+E420+E487+E501)</f>
        <v>148112.9</v>
      </c>
    </row>
    <row r="411" spans="1:5" ht="16.5" outlineLevel="1">
      <c r="A411" s="21" t="s">
        <v>343</v>
      </c>
      <c r="B411" s="22" t="s">
        <v>342</v>
      </c>
      <c r="C411" s="23" t="s">
        <v>0</v>
      </c>
      <c r="D411" s="23" t="s">
        <v>0</v>
      </c>
      <c r="E411" s="24">
        <f>SUM(E412)</f>
        <v>8425.9</v>
      </c>
    </row>
    <row r="412" spans="1:5" ht="16.5" outlineLevel="2">
      <c r="A412" s="21" t="s">
        <v>345</v>
      </c>
      <c r="B412" s="22" t="s">
        <v>342</v>
      </c>
      <c r="C412" s="23" t="s">
        <v>344</v>
      </c>
      <c r="D412" s="23" t="s">
        <v>0</v>
      </c>
      <c r="E412" s="24">
        <f>SUM(E414+E416+E418)</f>
        <v>8425.9</v>
      </c>
    </row>
    <row r="413" spans="1:5" ht="16.5" outlineLevel="2">
      <c r="A413" s="5" t="s">
        <v>185</v>
      </c>
      <c r="B413" s="22" t="s">
        <v>342</v>
      </c>
      <c r="C413" s="23" t="s">
        <v>575</v>
      </c>
      <c r="D413" s="23"/>
      <c r="E413" s="24">
        <f>SUM(E414+E416+E418)</f>
        <v>8425.9</v>
      </c>
    </row>
    <row r="414" spans="1:5" ht="31.5" customHeight="1" outlineLevel="3">
      <c r="A414" s="21" t="s">
        <v>567</v>
      </c>
      <c r="B414" s="22" t="s">
        <v>342</v>
      </c>
      <c r="C414" s="23" t="s">
        <v>566</v>
      </c>
      <c r="D414" s="23" t="s">
        <v>0</v>
      </c>
      <c r="E414" s="24">
        <f>SUM(E415)</f>
        <v>284.4</v>
      </c>
    </row>
    <row r="415" spans="1:5" s="128" customFormat="1" ht="16.5" outlineLevel="3">
      <c r="A415" s="40" t="s">
        <v>193</v>
      </c>
      <c r="B415" s="37" t="s">
        <v>342</v>
      </c>
      <c r="C415" s="38" t="s">
        <v>566</v>
      </c>
      <c r="D415" s="38" t="s">
        <v>192</v>
      </c>
      <c r="E415" s="39">
        <v>284.4</v>
      </c>
    </row>
    <row r="416" spans="1:5" ht="66" outlineLevel="4">
      <c r="A416" s="21" t="s">
        <v>229</v>
      </c>
      <c r="B416" s="22" t="s">
        <v>342</v>
      </c>
      <c r="C416" s="23" t="s">
        <v>347</v>
      </c>
      <c r="D416" s="23" t="s">
        <v>0</v>
      </c>
      <c r="E416" s="24">
        <f>SUM(E417)</f>
        <v>67.5</v>
      </c>
    </row>
    <row r="417" spans="1:5" ht="16.5" outlineLevel="5">
      <c r="A417" s="27" t="s">
        <v>193</v>
      </c>
      <c r="B417" s="28" t="s">
        <v>342</v>
      </c>
      <c r="C417" s="28" t="s">
        <v>347</v>
      </c>
      <c r="D417" s="28" t="s">
        <v>192</v>
      </c>
      <c r="E417" s="29">
        <v>67.5</v>
      </c>
    </row>
    <row r="418" spans="1:5" ht="33" outlineLevel="4">
      <c r="A418" s="46" t="s">
        <v>349</v>
      </c>
      <c r="B418" s="20" t="s">
        <v>342</v>
      </c>
      <c r="C418" s="20" t="s">
        <v>348</v>
      </c>
      <c r="D418" s="20" t="s">
        <v>0</v>
      </c>
      <c r="E418" s="47">
        <f>SUM(E419)</f>
        <v>8074</v>
      </c>
    </row>
    <row r="419" spans="1:5" ht="16.5" outlineLevel="5">
      <c r="A419" s="43" t="s">
        <v>193</v>
      </c>
      <c r="B419" s="44" t="s">
        <v>342</v>
      </c>
      <c r="C419" s="44" t="s">
        <v>348</v>
      </c>
      <c r="D419" s="44" t="s">
        <v>192</v>
      </c>
      <c r="E419" s="45">
        <v>8074</v>
      </c>
    </row>
    <row r="420" spans="1:5" ht="16.5" outlineLevel="1">
      <c r="A420" s="46" t="s">
        <v>351</v>
      </c>
      <c r="B420" s="20" t="s">
        <v>350</v>
      </c>
      <c r="C420" s="20" t="s">
        <v>0</v>
      </c>
      <c r="D420" s="20" t="s">
        <v>0</v>
      </c>
      <c r="E420" s="47">
        <f>SUM(E425+E481+E475+E421)</f>
        <v>121615.80000000002</v>
      </c>
    </row>
    <row r="421" spans="1:5" ht="17.25" outlineLevel="1">
      <c r="A421" s="137" t="s">
        <v>557</v>
      </c>
      <c r="B421" s="138" t="s">
        <v>350</v>
      </c>
      <c r="C421" s="138" t="s">
        <v>558</v>
      </c>
      <c r="D421" s="138"/>
      <c r="E421" s="139">
        <f>SUM(E422)</f>
        <v>772.8</v>
      </c>
    </row>
    <row r="422" spans="1:5" ht="34.5" outlineLevel="1">
      <c r="A422" s="137" t="s">
        <v>559</v>
      </c>
      <c r="B422" s="138" t="s">
        <v>350</v>
      </c>
      <c r="C422" s="138" t="s">
        <v>560</v>
      </c>
      <c r="D422" s="138"/>
      <c r="E422" s="139">
        <f>SUM(E423)</f>
        <v>772.8</v>
      </c>
    </row>
    <row r="423" spans="1:5" ht="17.25" outlineLevel="1">
      <c r="A423" s="137" t="s">
        <v>561</v>
      </c>
      <c r="B423" s="138" t="s">
        <v>350</v>
      </c>
      <c r="C423" s="138" t="s">
        <v>562</v>
      </c>
      <c r="D423" s="138"/>
      <c r="E423" s="139">
        <f>SUM(E424)</f>
        <v>772.8</v>
      </c>
    </row>
    <row r="424" spans="1:5" ht="17.25" outlineLevel="1">
      <c r="A424" s="137" t="s">
        <v>363</v>
      </c>
      <c r="B424" s="138" t="s">
        <v>350</v>
      </c>
      <c r="C424" s="138" t="s">
        <v>562</v>
      </c>
      <c r="D424" s="138" t="s">
        <v>397</v>
      </c>
      <c r="E424" s="139">
        <v>772.8</v>
      </c>
    </row>
    <row r="425" spans="1:5" ht="16.5" outlineLevel="2">
      <c r="A425" s="46" t="s">
        <v>353</v>
      </c>
      <c r="B425" s="20" t="s">
        <v>350</v>
      </c>
      <c r="C425" s="20" t="s">
        <v>352</v>
      </c>
      <c r="D425" s="20" t="s">
        <v>0</v>
      </c>
      <c r="E425" s="47">
        <f>SUM(E430+E433+E436+E449+E454+E456+E458+E460+E426+E428)</f>
        <v>118339.80000000002</v>
      </c>
    </row>
    <row r="426" spans="1:5" ht="66" outlineLevel="2">
      <c r="A426" s="106" t="s">
        <v>541</v>
      </c>
      <c r="B426" s="44" t="s">
        <v>350</v>
      </c>
      <c r="C426" s="38" t="s">
        <v>543</v>
      </c>
      <c r="D426" s="44"/>
      <c r="E426" s="45">
        <f>SUM(E427)</f>
        <v>223.1</v>
      </c>
    </row>
    <row r="427" spans="1:5" ht="16.5" outlineLevel="2">
      <c r="A427" s="43" t="s">
        <v>107</v>
      </c>
      <c r="B427" s="44" t="s">
        <v>350</v>
      </c>
      <c r="C427" s="28" t="s">
        <v>543</v>
      </c>
      <c r="D427" s="44" t="s">
        <v>106</v>
      </c>
      <c r="E427" s="45">
        <v>223.1</v>
      </c>
    </row>
    <row r="428" spans="1:5" ht="33" outlineLevel="2">
      <c r="A428" s="46" t="s">
        <v>542</v>
      </c>
      <c r="B428" s="44" t="s">
        <v>350</v>
      </c>
      <c r="C428" s="38" t="s">
        <v>544</v>
      </c>
      <c r="D428" s="44"/>
      <c r="E428" s="45">
        <f>SUM(E429)</f>
        <v>90</v>
      </c>
    </row>
    <row r="429" spans="1:5" ht="16.5" outlineLevel="2">
      <c r="A429" s="43" t="s">
        <v>107</v>
      </c>
      <c r="B429" s="44" t="s">
        <v>350</v>
      </c>
      <c r="C429" s="28" t="s">
        <v>544</v>
      </c>
      <c r="D429" s="44" t="s">
        <v>106</v>
      </c>
      <c r="E429" s="45">
        <v>90</v>
      </c>
    </row>
    <row r="430" spans="1:5" ht="33" outlineLevel="3">
      <c r="A430" s="46" t="s">
        <v>355</v>
      </c>
      <c r="B430" s="20" t="s">
        <v>350</v>
      </c>
      <c r="C430" s="20" t="s">
        <v>354</v>
      </c>
      <c r="D430" s="20" t="s">
        <v>0</v>
      </c>
      <c r="E430" s="47">
        <f>SUM(E432)</f>
        <v>327.7</v>
      </c>
    </row>
    <row r="431" spans="1:5" ht="49.5" outlineLevel="4">
      <c r="A431" s="46" t="s">
        <v>357</v>
      </c>
      <c r="B431" s="20" t="s">
        <v>350</v>
      </c>
      <c r="C431" s="20" t="s">
        <v>356</v>
      </c>
      <c r="D431" s="20" t="s">
        <v>0</v>
      </c>
      <c r="E431" s="47">
        <f>SUM(E432)</f>
        <v>327.7</v>
      </c>
    </row>
    <row r="432" spans="1:5" ht="16.5" outlineLevel="5">
      <c r="A432" s="43" t="s">
        <v>107</v>
      </c>
      <c r="B432" s="44" t="s">
        <v>350</v>
      </c>
      <c r="C432" s="44" t="s">
        <v>356</v>
      </c>
      <c r="D432" s="44" t="s">
        <v>106</v>
      </c>
      <c r="E432" s="45">
        <v>327.7</v>
      </c>
    </row>
    <row r="433" spans="1:5" ht="33" outlineLevel="3">
      <c r="A433" s="46" t="s">
        <v>359</v>
      </c>
      <c r="B433" s="20" t="s">
        <v>350</v>
      </c>
      <c r="C433" s="20" t="s">
        <v>358</v>
      </c>
      <c r="D433" s="20" t="s">
        <v>0</v>
      </c>
      <c r="E433" s="47">
        <f>SUM(E435)</f>
        <v>961.2</v>
      </c>
    </row>
    <row r="434" spans="1:5" ht="33" outlineLevel="4">
      <c r="A434" s="46" t="s">
        <v>361</v>
      </c>
      <c r="B434" s="20" t="s">
        <v>350</v>
      </c>
      <c r="C434" s="20" t="s">
        <v>360</v>
      </c>
      <c r="D434" s="20" t="s">
        <v>0</v>
      </c>
      <c r="E434" s="47">
        <f>SUM(E435)</f>
        <v>961.2</v>
      </c>
    </row>
    <row r="435" spans="1:5" ht="16.5" outlineLevel="5">
      <c r="A435" s="43" t="s">
        <v>107</v>
      </c>
      <c r="B435" s="44" t="s">
        <v>350</v>
      </c>
      <c r="C435" s="44" t="s">
        <v>360</v>
      </c>
      <c r="D435" s="44" t="s">
        <v>106</v>
      </c>
      <c r="E435" s="45">
        <v>961.2</v>
      </c>
    </row>
    <row r="436" spans="1:5" ht="16.5" outlineLevel="3">
      <c r="A436" s="46" t="s">
        <v>363</v>
      </c>
      <c r="B436" s="20" t="s">
        <v>350</v>
      </c>
      <c r="C436" s="20" t="s">
        <v>362</v>
      </c>
      <c r="D436" s="20" t="s">
        <v>0</v>
      </c>
      <c r="E436" s="47">
        <f>SUM(E437+E439+E443+E445+E447+E441)</f>
        <v>18017.800000000003</v>
      </c>
    </row>
    <row r="437" spans="1:5" ht="49.5" outlineLevel="4">
      <c r="A437" s="46" t="s">
        <v>365</v>
      </c>
      <c r="B437" s="20" t="s">
        <v>350</v>
      </c>
      <c r="C437" s="20" t="s">
        <v>364</v>
      </c>
      <c r="D437" s="20" t="s">
        <v>0</v>
      </c>
      <c r="E437" s="47">
        <f>SUM(E438)</f>
        <v>3355.4</v>
      </c>
    </row>
    <row r="438" spans="1:5" ht="16.5" outlineLevel="5">
      <c r="A438" s="43" t="s">
        <v>107</v>
      </c>
      <c r="B438" s="44" t="s">
        <v>350</v>
      </c>
      <c r="C438" s="44" t="s">
        <v>364</v>
      </c>
      <c r="D438" s="44" t="s">
        <v>106</v>
      </c>
      <c r="E438" s="45">
        <v>3355.4</v>
      </c>
    </row>
    <row r="439" spans="1:5" ht="49.5" outlineLevel="4">
      <c r="A439" s="46" t="s">
        <v>367</v>
      </c>
      <c r="B439" s="20" t="s">
        <v>350</v>
      </c>
      <c r="C439" s="20" t="s">
        <v>366</v>
      </c>
      <c r="D439" s="20" t="s">
        <v>0</v>
      </c>
      <c r="E439" s="47">
        <f>SUM(E440)</f>
        <v>2336.1</v>
      </c>
    </row>
    <row r="440" spans="1:5" ht="16.5" outlineLevel="5">
      <c r="A440" s="43" t="s">
        <v>107</v>
      </c>
      <c r="B440" s="44" t="s">
        <v>350</v>
      </c>
      <c r="C440" s="44" t="s">
        <v>366</v>
      </c>
      <c r="D440" s="44" t="s">
        <v>106</v>
      </c>
      <c r="E440" s="45">
        <v>2336.1</v>
      </c>
    </row>
    <row r="441" spans="1:5" ht="33" outlineLevel="5">
      <c r="A441" s="27" t="s">
        <v>546</v>
      </c>
      <c r="B441" s="20" t="s">
        <v>350</v>
      </c>
      <c r="C441" s="20" t="s">
        <v>545</v>
      </c>
      <c r="D441" s="20" t="s">
        <v>0</v>
      </c>
      <c r="E441" s="47">
        <f>SUM(E442)</f>
        <v>8509</v>
      </c>
    </row>
    <row r="442" spans="1:5" ht="16.5" outlineLevel="5">
      <c r="A442" s="43" t="s">
        <v>107</v>
      </c>
      <c r="B442" s="44" t="s">
        <v>350</v>
      </c>
      <c r="C442" s="44" t="s">
        <v>545</v>
      </c>
      <c r="D442" s="44" t="s">
        <v>106</v>
      </c>
      <c r="E442" s="45">
        <v>8509</v>
      </c>
    </row>
    <row r="443" spans="1:5" ht="66" outlineLevel="4">
      <c r="A443" s="46" t="s">
        <v>369</v>
      </c>
      <c r="B443" s="20" t="s">
        <v>350</v>
      </c>
      <c r="C443" s="20" t="s">
        <v>368</v>
      </c>
      <c r="D443" s="20" t="s">
        <v>0</v>
      </c>
      <c r="E443" s="47">
        <f>SUM(E444)</f>
        <v>653.1</v>
      </c>
    </row>
    <row r="444" spans="1:5" ht="16.5" outlineLevel="5">
      <c r="A444" s="43" t="s">
        <v>107</v>
      </c>
      <c r="B444" s="44" t="s">
        <v>350</v>
      </c>
      <c r="C444" s="44" t="s">
        <v>368</v>
      </c>
      <c r="D444" s="44" t="s">
        <v>106</v>
      </c>
      <c r="E444" s="45">
        <v>653.1</v>
      </c>
    </row>
    <row r="445" spans="1:5" ht="48" customHeight="1" outlineLevel="4">
      <c r="A445" s="46" t="s">
        <v>371</v>
      </c>
      <c r="B445" s="20" t="s">
        <v>350</v>
      </c>
      <c r="C445" s="20" t="s">
        <v>370</v>
      </c>
      <c r="D445" s="20" t="s">
        <v>0</v>
      </c>
      <c r="E445" s="47">
        <f>SUM(E446)</f>
        <v>2227.6</v>
      </c>
    </row>
    <row r="446" spans="1:5" ht="16.5" outlineLevel="5">
      <c r="A446" s="43" t="s">
        <v>107</v>
      </c>
      <c r="B446" s="44" t="s">
        <v>350</v>
      </c>
      <c r="C446" s="44" t="s">
        <v>370</v>
      </c>
      <c r="D446" s="44" t="s">
        <v>106</v>
      </c>
      <c r="E446" s="45">
        <v>2227.6</v>
      </c>
    </row>
    <row r="447" spans="1:5" ht="33" outlineLevel="4">
      <c r="A447" s="46" t="s">
        <v>373</v>
      </c>
      <c r="B447" s="20" t="s">
        <v>350</v>
      </c>
      <c r="C447" s="20" t="s">
        <v>372</v>
      </c>
      <c r="D447" s="20" t="s">
        <v>0</v>
      </c>
      <c r="E447" s="47">
        <f>SUM(E448)</f>
        <v>936.6</v>
      </c>
    </row>
    <row r="448" spans="1:5" ht="16.5" outlineLevel="5">
      <c r="A448" s="43" t="s">
        <v>107</v>
      </c>
      <c r="B448" s="44" t="s">
        <v>350</v>
      </c>
      <c r="C448" s="44" t="s">
        <v>372</v>
      </c>
      <c r="D448" s="44" t="s">
        <v>106</v>
      </c>
      <c r="E448" s="45">
        <v>936.6</v>
      </c>
    </row>
    <row r="449" spans="1:5" ht="49.5" outlineLevel="3">
      <c r="A449" s="46" t="s">
        <v>375</v>
      </c>
      <c r="B449" s="20" t="s">
        <v>350</v>
      </c>
      <c r="C449" s="20" t="s">
        <v>374</v>
      </c>
      <c r="D449" s="20" t="s">
        <v>0</v>
      </c>
      <c r="E449" s="47">
        <f>SUM(E453+E450)</f>
        <v>4328.3</v>
      </c>
    </row>
    <row r="450" spans="1:5" ht="49.5" outlineLevel="3">
      <c r="A450" s="46" t="s">
        <v>375</v>
      </c>
      <c r="B450" s="20" t="s">
        <v>350</v>
      </c>
      <c r="C450" s="20" t="s">
        <v>374</v>
      </c>
      <c r="D450" s="20"/>
      <c r="E450" s="47">
        <f>SUM(E451)</f>
        <v>1980</v>
      </c>
    </row>
    <row r="451" spans="1:5" ht="16.5" outlineLevel="3">
      <c r="A451" s="43" t="s">
        <v>107</v>
      </c>
      <c r="B451" s="20" t="s">
        <v>350</v>
      </c>
      <c r="C451" s="20" t="s">
        <v>374</v>
      </c>
      <c r="D451" s="20" t="s">
        <v>106</v>
      </c>
      <c r="E451" s="47">
        <v>1980</v>
      </c>
    </row>
    <row r="452" spans="1:5" ht="49.5" outlineLevel="4">
      <c r="A452" s="46" t="s">
        <v>563</v>
      </c>
      <c r="B452" s="20" t="s">
        <v>350</v>
      </c>
      <c r="C452" s="20" t="s">
        <v>376</v>
      </c>
      <c r="D452" s="20" t="s">
        <v>0</v>
      </c>
      <c r="E452" s="47">
        <f>SUM(E453)</f>
        <v>2348.3</v>
      </c>
    </row>
    <row r="453" spans="1:5" ht="16.5" outlineLevel="5">
      <c r="A453" s="43" t="s">
        <v>107</v>
      </c>
      <c r="B453" s="44" t="s">
        <v>350</v>
      </c>
      <c r="C453" s="44" t="s">
        <v>376</v>
      </c>
      <c r="D453" s="44" t="s">
        <v>106</v>
      </c>
      <c r="E453" s="45">
        <v>2348.3</v>
      </c>
    </row>
    <row r="454" spans="1:5" ht="49.5" outlineLevel="3">
      <c r="A454" s="46" t="s">
        <v>378</v>
      </c>
      <c r="B454" s="20" t="s">
        <v>350</v>
      </c>
      <c r="C454" s="20" t="s">
        <v>377</v>
      </c>
      <c r="D454" s="20" t="s">
        <v>0</v>
      </c>
      <c r="E454" s="47">
        <f>SUM(E455)</f>
        <v>9.9</v>
      </c>
    </row>
    <row r="455" spans="1:5" ht="16.5" outlineLevel="5">
      <c r="A455" s="43" t="s">
        <v>107</v>
      </c>
      <c r="B455" s="44" t="s">
        <v>350</v>
      </c>
      <c r="C455" s="44" t="s">
        <v>377</v>
      </c>
      <c r="D455" s="44" t="s">
        <v>106</v>
      </c>
      <c r="E455" s="45">
        <v>9.9</v>
      </c>
    </row>
    <row r="456" spans="1:5" ht="16.5" outlineLevel="3">
      <c r="A456" s="46" t="s">
        <v>380</v>
      </c>
      <c r="B456" s="20" t="s">
        <v>350</v>
      </c>
      <c r="C456" s="20" t="s">
        <v>379</v>
      </c>
      <c r="D456" s="20" t="s">
        <v>0</v>
      </c>
      <c r="E456" s="47">
        <f>SUM(E457)</f>
        <v>26755.7</v>
      </c>
    </row>
    <row r="457" spans="1:5" ht="16.5" outlineLevel="5">
      <c r="A457" s="43" t="s">
        <v>107</v>
      </c>
      <c r="B457" s="44" t="s">
        <v>350</v>
      </c>
      <c r="C457" s="44" t="s">
        <v>379</v>
      </c>
      <c r="D457" s="44" t="s">
        <v>106</v>
      </c>
      <c r="E457" s="45">
        <v>26755.7</v>
      </c>
    </row>
    <row r="458" spans="1:5" ht="33" outlineLevel="3">
      <c r="A458" s="46" t="s">
        <v>382</v>
      </c>
      <c r="B458" s="20" t="s">
        <v>350</v>
      </c>
      <c r="C458" s="20" t="s">
        <v>381</v>
      </c>
      <c r="D458" s="20" t="s">
        <v>0</v>
      </c>
      <c r="E458" s="47">
        <f>SUM(E459)</f>
        <v>24737.3</v>
      </c>
    </row>
    <row r="459" spans="1:5" ht="16.5" outlineLevel="5">
      <c r="A459" s="43" t="s">
        <v>107</v>
      </c>
      <c r="B459" s="44" t="s">
        <v>350</v>
      </c>
      <c r="C459" s="44" t="s">
        <v>381</v>
      </c>
      <c r="D459" s="44" t="s">
        <v>106</v>
      </c>
      <c r="E459" s="45">
        <v>24737.3</v>
      </c>
    </row>
    <row r="460" spans="1:5" ht="16.5" outlineLevel="3">
      <c r="A460" s="46" t="s">
        <v>384</v>
      </c>
      <c r="B460" s="20" t="s">
        <v>350</v>
      </c>
      <c r="C460" s="20" t="s">
        <v>383</v>
      </c>
      <c r="D460" s="20" t="s">
        <v>0</v>
      </c>
      <c r="E460" s="47">
        <f>SUM(E461+E463+E465+E469+E471+E467+E473)</f>
        <v>42888.799999999996</v>
      </c>
    </row>
    <row r="461" spans="1:5" ht="16.5" outlineLevel="4">
      <c r="A461" s="46" t="s">
        <v>386</v>
      </c>
      <c r="B461" s="20" t="s">
        <v>350</v>
      </c>
      <c r="C461" s="20" t="s">
        <v>385</v>
      </c>
      <c r="D461" s="20" t="s">
        <v>0</v>
      </c>
      <c r="E461" s="47">
        <f>SUM(E462)</f>
        <v>9909.5</v>
      </c>
    </row>
    <row r="462" spans="1:5" ht="16.5" outlineLevel="5">
      <c r="A462" s="43" t="s">
        <v>107</v>
      </c>
      <c r="B462" s="44" t="s">
        <v>350</v>
      </c>
      <c r="C462" s="44" t="s">
        <v>385</v>
      </c>
      <c r="D462" s="44" t="s">
        <v>106</v>
      </c>
      <c r="E462" s="45">
        <v>9909.5</v>
      </c>
    </row>
    <row r="463" spans="1:5" ht="49.5" outlineLevel="4">
      <c r="A463" s="46" t="s">
        <v>388</v>
      </c>
      <c r="B463" s="20" t="s">
        <v>350</v>
      </c>
      <c r="C463" s="20" t="s">
        <v>387</v>
      </c>
      <c r="D463" s="20" t="s">
        <v>0</v>
      </c>
      <c r="E463" s="47">
        <f>SUM(E464)</f>
        <v>6918.1</v>
      </c>
    </row>
    <row r="464" spans="1:5" ht="16.5" outlineLevel="5">
      <c r="A464" s="43" t="s">
        <v>107</v>
      </c>
      <c r="B464" s="44" t="s">
        <v>350</v>
      </c>
      <c r="C464" s="44" t="s">
        <v>387</v>
      </c>
      <c r="D464" s="44" t="s">
        <v>106</v>
      </c>
      <c r="E464" s="45">
        <v>6918.1</v>
      </c>
    </row>
    <row r="465" spans="1:5" ht="33" outlineLevel="4">
      <c r="A465" s="46" t="s">
        <v>390</v>
      </c>
      <c r="B465" s="20" t="s">
        <v>350</v>
      </c>
      <c r="C465" s="20" t="s">
        <v>389</v>
      </c>
      <c r="D465" s="20" t="s">
        <v>0</v>
      </c>
      <c r="E465" s="47">
        <f>SUM(E466)</f>
        <v>5201.1</v>
      </c>
    </row>
    <row r="466" spans="1:5" ht="16.5" outlineLevel="5">
      <c r="A466" s="43" t="s">
        <v>107</v>
      </c>
      <c r="B466" s="44" t="s">
        <v>350</v>
      </c>
      <c r="C466" s="44" t="s">
        <v>389</v>
      </c>
      <c r="D466" s="44" t="s">
        <v>106</v>
      </c>
      <c r="E466" s="45">
        <v>5201.1</v>
      </c>
    </row>
    <row r="467" spans="1:5" ht="49.5" outlineLevel="5">
      <c r="A467" s="43" t="s">
        <v>548</v>
      </c>
      <c r="B467" s="20" t="s">
        <v>350</v>
      </c>
      <c r="C467" s="20" t="s">
        <v>547</v>
      </c>
      <c r="D467" s="20" t="s">
        <v>0</v>
      </c>
      <c r="E467" s="47">
        <f>SUM(E468)</f>
        <v>20017.8</v>
      </c>
    </row>
    <row r="468" spans="1:5" ht="16.5" outlineLevel="5">
      <c r="A468" s="43" t="s">
        <v>107</v>
      </c>
      <c r="B468" s="44" t="s">
        <v>350</v>
      </c>
      <c r="C468" s="44" t="s">
        <v>547</v>
      </c>
      <c r="D468" s="44" t="s">
        <v>106</v>
      </c>
      <c r="E468" s="45">
        <v>20017.8</v>
      </c>
    </row>
    <row r="469" spans="1:5" ht="49.5" outlineLevel="4">
      <c r="A469" s="46" t="s">
        <v>392</v>
      </c>
      <c r="B469" s="20" t="s">
        <v>350</v>
      </c>
      <c r="C469" s="20" t="s">
        <v>391</v>
      </c>
      <c r="D469" s="20" t="s">
        <v>0</v>
      </c>
      <c r="E469" s="47">
        <f>SUM(E470)</f>
        <v>249.1</v>
      </c>
    </row>
    <row r="470" spans="1:5" ht="16.5" outlineLevel="5">
      <c r="A470" s="43" t="s">
        <v>107</v>
      </c>
      <c r="B470" s="44" t="s">
        <v>350</v>
      </c>
      <c r="C470" s="44" t="s">
        <v>391</v>
      </c>
      <c r="D470" s="44" t="s">
        <v>106</v>
      </c>
      <c r="E470" s="45">
        <v>249.1</v>
      </c>
    </row>
    <row r="471" spans="1:5" ht="49.5" outlineLevel="4">
      <c r="A471" s="46" t="s">
        <v>394</v>
      </c>
      <c r="B471" s="20" t="s">
        <v>350</v>
      </c>
      <c r="C471" s="20" t="s">
        <v>393</v>
      </c>
      <c r="D471" s="20" t="s">
        <v>0</v>
      </c>
      <c r="E471" s="47">
        <f>SUM(E472)</f>
        <v>96.2</v>
      </c>
    </row>
    <row r="472" spans="1:5" ht="16.5" outlineLevel="5">
      <c r="A472" s="43" t="s">
        <v>107</v>
      </c>
      <c r="B472" s="44" t="s">
        <v>350</v>
      </c>
      <c r="C472" s="44" t="s">
        <v>393</v>
      </c>
      <c r="D472" s="44" t="s">
        <v>106</v>
      </c>
      <c r="E472" s="45">
        <v>96.2</v>
      </c>
    </row>
    <row r="473" spans="1:5" ht="49.5" outlineLevel="5">
      <c r="A473" s="43" t="s">
        <v>550</v>
      </c>
      <c r="B473" s="20" t="s">
        <v>350</v>
      </c>
      <c r="C473" s="20" t="s">
        <v>549</v>
      </c>
      <c r="D473" s="20" t="s">
        <v>0</v>
      </c>
      <c r="E473" s="47">
        <f>SUM(E474)</f>
        <v>497</v>
      </c>
    </row>
    <row r="474" spans="1:5" ht="16.5" outlineLevel="5">
      <c r="A474" s="43" t="s">
        <v>107</v>
      </c>
      <c r="B474" s="44" t="s">
        <v>350</v>
      </c>
      <c r="C474" s="44" t="s">
        <v>549</v>
      </c>
      <c r="D474" s="44" t="s">
        <v>106</v>
      </c>
      <c r="E474" s="45">
        <v>497</v>
      </c>
    </row>
    <row r="475" spans="1:5" s="1" customFormat="1" ht="16.5" outlineLevel="5">
      <c r="A475" s="46" t="s">
        <v>199</v>
      </c>
      <c r="B475" s="20" t="s">
        <v>350</v>
      </c>
      <c r="C475" s="20" t="s">
        <v>198</v>
      </c>
      <c r="D475" s="20" t="s">
        <v>0</v>
      </c>
      <c r="E475" s="47">
        <f>SUM(E476)</f>
        <v>1600.8</v>
      </c>
    </row>
    <row r="476" spans="1:5" s="1" customFormat="1" ht="33" outlineLevel="5">
      <c r="A476" s="46" t="s">
        <v>443</v>
      </c>
      <c r="B476" s="20" t="s">
        <v>350</v>
      </c>
      <c r="C476" s="20" t="s">
        <v>442</v>
      </c>
      <c r="D476" s="20" t="s">
        <v>0</v>
      </c>
      <c r="E476" s="47">
        <f>SUM(E480+E477)</f>
        <v>1600.8</v>
      </c>
    </row>
    <row r="477" spans="1:5" s="140" customFormat="1" ht="33" outlineLevel="5">
      <c r="A477" s="104" t="s">
        <v>564</v>
      </c>
      <c r="B477" s="31" t="s">
        <v>350</v>
      </c>
      <c r="C477" s="31" t="s">
        <v>565</v>
      </c>
      <c r="D477" s="31"/>
      <c r="E477" s="135">
        <f>SUM(E478)</f>
        <v>892.8</v>
      </c>
    </row>
    <row r="478" spans="1:5" s="140" customFormat="1" ht="16.5" outlineLevel="5">
      <c r="A478" s="104" t="s">
        <v>363</v>
      </c>
      <c r="B478" s="31" t="s">
        <v>350</v>
      </c>
      <c r="C478" s="31" t="s">
        <v>565</v>
      </c>
      <c r="D478" s="31" t="s">
        <v>397</v>
      </c>
      <c r="E478" s="135">
        <v>892.8</v>
      </c>
    </row>
    <row r="479" spans="1:5" ht="33" outlineLevel="5">
      <c r="A479" s="43" t="s">
        <v>445</v>
      </c>
      <c r="B479" s="44" t="s">
        <v>350</v>
      </c>
      <c r="C479" s="44" t="s">
        <v>444</v>
      </c>
      <c r="D479" s="44" t="s">
        <v>0</v>
      </c>
      <c r="E479" s="45">
        <f>SUM(E480)</f>
        <v>708</v>
      </c>
    </row>
    <row r="480" spans="1:5" ht="16.5" outlineLevel="5">
      <c r="A480" s="43" t="s">
        <v>363</v>
      </c>
      <c r="B480" s="44" t="s">
        <v>350</v>
      </c>
      <c r="C480" s="44" t="s">
        <v>444</v>
      </c>
      <c r="D480" s="44" t="s">
        <v>397</v>
      </c>
      <c r="E480" s="45">
        <v>708</v>
      </c>
    </row>
    <row r="481" spans="1:5" ht="16.5" outlineLevel="2">
      <c r="A481" s="46" t="s">
        <v>77</v>
      </c>
      <c r="B481" s="20" t="s">
        <v>350</v>
      </c>
      <c r="C481" s="20" t="s">
        <v>76</v>
      </c>
      <c r="D481" s="20" t="s">
        <v>0</v>
      </c>
      <c r="E481" s="47">
        <f>SUM(E482)</f>
        <v>902.4</v>
      </c>
    </row>
    <row r="482" spans="1:5" ht="33" outlineLevel="3">
      <c r="A482" s="46" t="s">
        <v>126</v>
      </c>
      <c r="B482" s="20" t="s">
        <v>350</v>
      </c>
      <c r="C482" s="20" t="s">
        <v>125</v>
      </c>
      <c r="D482" s="20" t="s">
        <v>0</v>
      </c>
      <c r="E482" s="47">
        <f>SUM(E483+E485)</f>
        <v>902.4</v>
      </c>
    </row>
    <row r="483" spans="1:5" ht="33" outlineLevel="4">
      <c r="A483" s="46" t="s">
        <v>396</v>
      </c>
      <c r="B483" s="20" t="s">
        <v>350</v>
      </c>
      <c r="C483" s="20" t="s">
        <v>395</v>
      </c>
      <c r="D483" s="20" t="s">
        <v>0</v>
      </c>
      <c r="E483" s="47">
        <f>SUM(E484)</f>
        <v>548.4</v>
      </c>
    </row>
    <row r="484" spans="1:5" ht="16.5" outlineLevel="5">
      <c r="A484" s="43" t="s">
        <v>363</v>
      </c>
      <c r="B484" s="44" t="s">
        <v>350</v>
      </c>
      <c r="C484" s="44" t="s">
        <v>395</v>
      </c>
      <c r="D484" s="44" t="s">
        <v>397</v>
      </c>
      <c r="E484" s="45">
        <v>548.4</v>
      </c>
    </row>
    <row r="485" spans="1:5" ht="33" outlineLevel="4">
      <c r="A485" s="46" t="s">
        <v>399</v>
      </c>
      <c r="B485" s="20" t="s">
        <v>350</v>
      </c>
      <c r="C485" s="20" t="s">
        <v>398</v>
      </c>
      <c r="D485" s="20" t="s">
        <v>0</v>
      </c>
      <c r="E485" s="47">
        <f>SUM(E486)</f>
        <v>354</v>
      </c>
    </row>
    <row r="486" spans="1:5" ht="16.5" outlineLevel="5">
      <c r="A486" s="43" t="s">
        <v>363</v>
      </c>
      <c r="B486" s="44" t="s">
        <v>350</v>
      </c>
      <c r="C486" s="44" t="s">
        <v>398</v>
      </c>
      <c r="D486" s="44" t="s">
        <v>397</v>
      </c>
      <c r="E486" s="45">
        <v>354</v>
      </c>
    </row>
    <row r="487" spans="1:5" ht="16.5" outlineLevel="1">
      <c r="A487" s="46" t="s">
        <v>401</v>
      </c>
      <c r="B487" s="20" t="s">
        <v>400</v>
      </c>
      <c r="C487" s="20" t="s">
        <v>0</v>
      </c>
      <c r="D487" s="20" t="s">
        <v>0</v>
      </c>
      <c r="E487" s="47">
        <f>SUM(E488)</f>
        <v>8719.9</v>
      </c>
    </row>
    <row r="488" spans="1:5" ht="16.5" outlineLevel="2">
      <c r="A488" s="46" t="s">
        <v>255</v>
      </c>
      <c r="B488" s="20" t="s">
        <v>400</v>
      </c>
      <c r="C488" s="20" t="s">
        <v>254</v>
      </c>
      <c r="D488" s="20" t="s">
        <v>0</v>
      </c>
      <c r="E488" s="47">
        <f>SUM(E489+E492)</f>
        <v>8719.9</v>
      </c>
    </row>
    <row r="489" spans="1:5" ht="66" outlineLevel="3">
      <c r="A489" s="46" t="s">
        <v>403</v>
      </c>
      <c r="B489" s="20" t="s">
        <v>400</v>
      </c>
      <c r="C489" s="20" t="s">
        <v>402</v>
      </c>
      <c r="D489" s="20" t="s">
        <v>0</v>
      </c>
      <c r="E489" s="47">
        <f>SUM(E491)</f>
        <v>2793.6</v>
      </c>
    </row>
    <row r="490" spans="1:5" ht="66" outlineLevel="4">
      <c r="A490" s="46" t="s">
        <v>405</v>
      </c>
      <c r="B490" s="20" t="s">
        <v>400</v>
      </c>
      <c r="C490" s="20" t="s">
        <v>404</v>
      </c>
      <c r="D490" s="20" t="s">
        <v>0</v>
      </c>
      <c r="E490" s="47">
        <f>SUM(E491)</f>
        <v>2793.6</v>
      </c>
    </row>
    <row r="491" spans="1:5" ht="16.5" outlineLevel="5">
      <c r="A491" s="43" t="s">
        <v>107</v>
      </c>
      <c r="B491" s="44" t="s">
        <v>400</v>
      </c>
      <c r="C491" s="44" t="s">
        <v>404</v>
      </c>
      <c r="D491" s="44" t="s">
        <v>106</v>
      </c>
      <c r="E491" s="45">
        <v>2793.6</v>
      </c>
    </row>
    <row r="492" spans="1:5" ht="33" outlineLevel="3">
      <c r="A492" s="46" t="s">
        <v>407</v>
      </c>
      <c r="B492" s="20" t="s">
        <v>400</v>
      </c>
      <c r="C492" s="20" t="s">
        <v>406</v>
      </c>
      <c r="D492" s="20" t="s">
        <v>0</v>
      </c>
      <c r="E492" s="47">
        <f>SUM(E495+E497+E499+E493)</f>
        <v>5926.299999999999</v>
      </c>
    </row>
    <row r="493" spans="1:5" ht="33" outlineLevel="3">
      <c r="A493" s="43" t="s">
        <v>407</v>
      </c>
      <c r="B493" s="44" t="s">
        <v>400</v>
      </c>
      <c r="C493" s="44" t="s">
        <v>406</v>
      </c>
      <c r="D493" s="44" t="s">
        <v>0</v>
      </c>
      <c r="E493" s="45">
        <f>SUM(E494)</f>
        <v>300</v>
      </c>
    </row>
    <row r="494" spans="1:5" ht="16.5" outlineLevel="3">
      <c r="A494" s="43" t="s">
        <v>107</v>
      </c>
      <c r="B494" s="44" t="s">
        <v>400</v>
      </c>
      <c r="C494" s="44" t="s">
        <v>406</v>
      </c>
      <c r="D494" s="44" t="s">
        <v>106</v>
      </c>
      <c r="E494" s="45">
        <v>300</v>
      </c>
    </row>
    <row r="495" spans="1:5" ht="16.5" outlineLevel="4">
      <c r="A495" s="46" t="s">
        <v>409</v>
      </c>
      <c r="B495" s="20" t="s">
        <v>400</v>
      </c>
      <c r="C495" s="20" t="s">
        <v>408</v>
      </c>
      <c r="D495" s="20" t="s">
        <v>0</v>
      </c>
      <c r="E495" s="47">
        <f>SUM(E496)</f>
        <v>610.2</v>
      </c>
    </row>
    <row r="496" spans="1:5" ht="49.5" outlineLevel="5">
      <c r="A496" s="43" t="s">
        <v>411</v>
      </c>
      <c r="B496" s="44" t="s">
        <v>400</v>
      </c>
      <c r="C496" s="44" t="s">
        <v>408</v>
      </c>
      <c r="D496" s="44" t="s">
        <v>410</v>
      </c>
      <c r="E496" s="45">
        <v>610.2</v>
      </c>
    </row>
    <row r="497" spans="1:5" ht="16.5" outlineLevel="4">
      <c r="A497" s="46" t="s">
        <v>413</v>
      </c>
      <c r="B497" s="20" t="s">
        <v>400</v>
      </c>
      <c r="C497" s="20" t="s">
        <v>412</v>
      </c>
      <c r="D497" s="20" t="s">
        <v>0</v>
      </c>
      <c r="E497" s="47">
        <f>SUM(E498)</f>
        <v>745.4</v>
      </c>
    </row>
    <row r="498" spans="1:5" ht="49.5" outlineLevel="5">
      <c r="A498" s="43" t="s">
        <v>411</v>
      </c>
      <c r="B498" s="44" t="s">
        <v>400</v>
      </c>
      <c r="C498" s="44" t="s">
        <v>412</v>
      </c>
      <c r="D498" s="44" t="s">
        <v>410</v>
      </c>
      <c r="E498" s="45">
        <v>745.4</v>
      </c>
    </row>
    <row r="499" spans="1:5" ht="16.5" outlineLevel="4">
      <c r="A499" s="46" t="s">
        <v>415</v>
      </c>
      <c r="B499" s="20" t="s">
        <v>400</v>
      </c>
      <c r="C499" s="20" t="s">
        <v>414</v>
      </c>
      <c r="D499" s="20" t="s">
        <v>0</v>
      </c>
      <c r="E499" s="47">
        <f>SUM(E500)</f>
        <v>4270.7</v>
      </c>
    </row>
    <row r="500" spans="1:5" ht="49.5" outlineLevel="5">
      <c r="A500" s="43" t="s">
        <v>411</v>
      </c>
      <c r="B500" s="44" t="s">
        <v>400</v>
      </c>
      <c r="C500" s="44" t="s">
        <v>414</v>
      </c>
      <c r="D500" s="44" t="s">
        <v>410</v>
      </c>
      <c r="E500" s="45">
        <v>4270.7</v>
      </c>
    </row>
    <row r="501" spans="1:5" ht="16.5" outlineLevel="1">
      <c r="A501" s="46" t="s">
        <v>417</v>
      </c>
      <c r="B501" s="20" t="s">
        <v>416</v>
      </c>
      <c r="C501" s="20" t="s">
        <v>0</v>
      </c>
      <c r="D501" s="20" t="s">
        <v>0</v>
      </c>
      <c r="E501" s="47">
        <f>SUM(E502+E515+E512)</f>
        <v>9351.3</v>
      </c>
    </row>
    <row r="502" spans="1:5" ht="49.5" outlineLevel="2">
      <c r="A502" s="46" t="s">
        <v>10</v>
      </c>
      <c r="B502" s="20" t="s">
        <v>416</v>
      </c>
      <c r="C502" s="20" t="s">
        <v>9</v>
      </c>
      <c r="D502" s="20" t="s">
        <v>0</v>
      </c>
      <c r="E502" s="47">
        <f>SUM(E503)</f>
        <v>7631.5</v>
      </c>
    </row>
    <row r="503" spans="1:5" ht="16.5" outlineLevel="3">
      <c r="A503" s="46" t="s">
        <v>18</v>
      </c>
      <c r="B503" s="20" t="s">
        <v>416</v>
      </c>
      <c r="C503" s="20" t="s">
        <v>17</v>
      </c>
      <c r="D503" s="20" t="s">
        <v>0</v>
      </c>
      <c r="E503" s="47">
        <f>SUM(E506+E508+E510+E504)</f>
        <v>7631.5</v>
      </c>
    </row>
    <row r="504" spans="1:5" ht="31.5" customHeight="1" outlineLevel="3">
      <c r="A504" s="46" t="s">
        <v>20</v>
      </c>
      <c r="B504" s="20" t="s">
        <v>416</v>
      </c>
      <c r="C504" s="20" t="s">
        <v>19</v>
      </c>
      <c r="D504" s="20"/>
      <c r="E504" s="47">
        <f>SUM(E505)</f>
        <v>65.6</v>
      </c>
    </row>
    <row r="505" spans="1:5" ht="16.5" outlineLevel="3">
      <c r="A505" s="43" t="s">
        <v>14</v>
      </c>
      <c r="B505" s="20" t="s">
        <v>416</v>
      </c>
      <c r="C505" s="20" t="s">
        <v>19</v>
      </c>
      <c r="D505" s="20" t="s">
        <v>13</v>
      </c>
      <c r="E505" s="47">
        <v>65.6</v>
      </c>
    </row>
    <row r="506" spans="1:5" ht="49.5" outlineLevel="4">
      <c r="A506" s="46" t="s">
        <v>419</v>
      </c>
      <c r="B506" s="20" t="s">
        <v>416</v>
      </c>
      <c r="C506" s="20" t="s">
        <v>418</v>
      </c>
      <c r="D506" s="20" t="s">
        <v>0</v>
      </c>
      <c r="E506" s="47">
        <f>SUM(E507)</f>
        <v>1457.2</v>
      </c>
    </row>
    <row r="507" spans="1:5" ht="16.5" outlineLevel="5">
      <c r="A507" s="43" t="s">
        <v>14</v>
      </c>
      <c r="B507" s="44" t="s">
        <v>416</v>
      </c>
      <c r="C507" s="44" t="s">
        <v>418</v>
      </c>
      <c r="D507" s="44" t="s">
        <v>13</v>
      </c>
      <c r="E507" s="45">
        <f>SUM(1418.4+38.8)</f>
        <v>1457.2</v>
      </c>
    </row>
    <row r="508" spans="1:5" ht="33" outlineLevel="4">
      <c r="A508" s="46" t="s">
        <v>421</v>
      </c>
      <c r="B508" s="20" t="s">
        <v>416</v>
      </c>
      <c r="C508" s="20" t="s">
        <v>420</v>
      </c>
      <c r="D508" s="20" t="s">
        <v>0</v>
      </c>
      <c r="E508" s="47">
        <f>SUM(E509)</f>
        <v>5509.5</v>
      </c>
    </row>
    <row r="509" spans="1:5" ht="16.5" outlineLevel="5">
      <c r="A509" s="43" t="s">
        <v>14</v>
      </c>
      <c r="B509" s="44" t="s">
        <v>416</v>
      </c>
      <c r="C509" s="44" t="s">
        <v>420</v>
      </c>
      <c r="D509" s="44" t="s">
        <v>13</v>
      </c>
      <c r="E509" s="45">
        <v>5509.5</v>
      </c>
    </row>
    <row r="510" spans="1:5" ht="16.5" outlineLevel="4">
      <c r="A510" s="46" t="s">
        <v>423</v>
      </c>
      <c r="B510" s="20" t="s">
        <v>416</v>
      </c>
      <c r="C510" s="20" t="s">
        <v>422</v>
      </c>
      <c r="D510" s="20" t="s">
        <v>0</v>
      </c>
      <c r="E510" s="47">
        <f>SUM(E511)</f>
        <v>599.1999999999999</v>
      </c>
    </row>
    <row r="511" spans="1:5" ht="16.5" outlineLevel="5">
      <c r="A511" s="43" t="s">
        <v>14</v>
      </c>
      <c r="B511" s="44" t="s">
        <v>416</v>
      </c>
      <c r="C511" s="44" t="s">
        <v>422</v>
      </c>
      <c r="D511" s="44" t="s">
        <v>13</v>
      </c>
      <c r="E511" s="45">
        <f>SUM(582.3+16.9)</f>
        <v>599.1999999999999</v>
      </c>
    </row>
    <row r="512" spans="1:5" ht="16.5" outlineLevel="5">
      <c r="A512" s="94" t="s">
        <v>48</v>
      </c>
      <c r="B512" s="95" t="s">
        <v>416</v>
      </c>
      <c r="C512" s="90" t="s">
        <v>49</v>
      </c>
      <c r="D512" s="90" t="s">
        <v>0</v>
      </c>
      <c r="E512" s="91">
        <f>SUM(E514)</f>
        <v>10.5</v>
      </c>
    </row>
    <row r="513" spans="1:5" ht="16.5" outlineLevel="5">
      <c r="A513" s="94" t="s">
        <v>51</v>
      </c>
      <c r="B513" s="95" t="s">
        <v>416</v>
      </c>
      <c r="C513" s="90" t="s">
        <v>50</v>
      </c>
      <c r="D513" s="90" t="s">
        <v>0</v>
      </c>
      <c r="E513" s="91">
        <f>SUM(E514)</f>
        <v>10.5</v>
      </c>
    </row>
    <row r="514" spans="1:5" ht="16.5" outlineLevel="5">
      <c r="A514" s="34" t="s">
        <v>14</v>
      </c>
      <c r="B514" s="35" t="s">
        <v>416</v>
      </c>
      <c r="C514" s="35" t="s">
        <v>50</v>
      </c>
      <c r="D514" s="35" t="s">
        <v>13</v>
      </c>
      <c r="E514" s="92">
        <v>10.5</v>
      </c>
    </row>
    <row r="515" spans="1:5" ht="16.5" outlineLevel="2">
      <c r="A515" s="46" t="s">
        <v>77</v>
      </c>
      <c r="B515" s="20" t="s">
        <v>416</v>
      </c>
      <c r="C515" s="20" t="s">
        <v>76</v>
      </c>
      <c r="D515" s="20" t="s">
        <v>0</v>
      </c>
      <c r="E515" s="47">
        <f>SUM(E516+E518)</f>
        <v>1709.3</v>
      </c>
    </row>
    <row r="516" spans="1:5" ht="33" outlineLevel="4">
      <c r="A516" s="46" t="s">
        <v>425</v>
      </c>
      <c r="B516" s="20" t="s">
        <v>416</v>
      </c>
      <c r="C516" s="20" t="s">
        <v>424</v>
      </c>
      <c r="D516" s="20" t="s">
        <v>0</v>
      </c>
      <c r="E516" s="47">
        <f>SUM(E517)</f>
        <v>1459.3</v>
      </c>
    </row>
    <row r="517" spans="1:5" ht="16.5" outlineLevel="5">
      <c r="A517" s="43" t="s">
        <v>363</v>
      </c>
      <c r="B517" s="44" t="s">
        <v>416</v>
      </c>
      <c r="C517" s="44" t="s">
        <v>424</v>
      </c>
      <c r="D517" s="44" t="s">
        <v>397</v>
      </c>
      <c r="E517" s="45">
        <v>1459.3</v>
      </c>
    </row>
    <row r="518" spans="1:5" ht="16.5" outlineLevel="4">
      <c r="A518" s="46" t="s">
        <v>427</v>
      </c>
      <c r="B518" s="20" t="s">
        <v>416</v>
      </c>
      <c r="C518" s="20" t="s">
        <v>426</v>
      </c>
      <c r="D518" s="20" t="s">
        <v>0</v>
      </c>
      <c r="E518" s="47">
        <f>SUM(E519)</f>
        <v>250</v>
      </c>
    </row>
    <row r="519" spans="1:5" ht="16.5" outlineLevel="5">
      <c r="A519" s="43" t="s">
        <v>363</v>
      </c>
      <c r="B519" s="44" t="s">
        <v>416</v>
      </c>
      <c r="C519" s="44" t="s">
        <v>426</v>
      </c>
      <c r="D519" s="44" t="s">
        <v>397</v>
      </c>
      <c r="E519" s="45">
        <v>250</v>
      </c>
    </row>
    <row r="520" spans="1:5" ht="16.5">
      <c r="A520" s="48"/>
      <c r="B520" s="49" t="s">
        <v>0</v>
      </c>
      <c r="C520" s="49"/>
      <c r="D520" s="49"/>
      <c r="E520" s="50">
        <f>SUM(E410+E386+E352+E227+E151+E131+E105+E100+E20+E218)</f>
        <v>524682.6</v>
      </c>
    </row>
    <row r="521" spans="3:5" ht="42.75" customHeight="1">
      <c r="C521" s="142"/>
      <c r="E521" s="142"/>
    </row>
    <row r="522" ht="42.75" customHeight="1">
      <c r="E522" s="80"/>
    </row>
  </sheetData>
  <mergeCells count="15">
    <mergeCell ref="A16:E16"/>
    <mergeCell ref="A11:C11"/>
    <mergeCell ref="A12:C12"/>
    <mergeCell ref="A13:E13"/>
    <mergeCell ref="A15:E15"/>
    <mergeCell ref="B18:E18"/>
    <mergeCell ref="A1:E1"/>
    <mergeCell ref="A2:E2"/>
    <mergeCell ref="A3:E3"/>
    <mergeCell ref="A4:E4"/>
    <mergeCell ref="A5:E5"/>
    <mergeCell ref="A6:E6"/>
    <mergeCell ref="A8:C8"/>
    <mergeCell ref="A9:C9"/>
    <mergeCell ref="A10:C10"/>
  </mergeCells>
  <printOptions/>
  <pageMargins left="0.57" right="0.25" top="0.17" bottom="0.17" header="0.5" footer="0.17"/>
  <pageSetup horizontalDpi="600" verticalDpi="600" orientation="portrait" paperSize="9" scale="80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5"/>
  <sheetViews>
    <sheetView tabSelected="1" view="pageBreakPreview" zoomScaleSheetLayoutView="100" workbookViewId="0" topLeftCell="A668">
      <selection activeCell="A7" sqref="A7"/>
    </sheetView>
  </sheetViews>
  <sheetFormatPr defaultColWidth="9.140625" defaultRowHeight="12.75"/>
  <cols>
    <col min="1" max="1" width="78.8515625" style="16" customWidth="1"/>
    <col min="2" max="2" width="5.7109375" style="16" customWidth="1"/>
    <col min="3" max="3" width="7.00390625" style="16" customWidth="1"/>
    <col min="4" max="4" width="9.8515625" style="16" customWidth="1"/>
    <col min="5" max="5" width="5.421875" style="16" customWidth="1"/>
    <col min="6" max="6" width="11.57421875" style="16" customWidth="1"/>
  </cols>
  <sheetData>
    <row r="1" spans="1:6" ht="15.75">
      <c r="A1" s="155" t="s">
        <v>470</v>
      </c>
      <c r="B1" s="155"/>
      <c r="C1" s="155"/>
      <c r="D1" s="155"/>
      <c r="E1" s="155"/>
      <c r="F1" s="155"/>
    </row>
    <row r="2" spans="1:6" ht="15.75">
      <c r="A2" s="155" t="s">
        <v>471</v>
      </c>
      <c r="B2" s="155"/>
      <c r="C2" s="155"/>
      <c r="D2" s="155"/>
      <c r="E2" s="155"/>
      <c r="F2" s="155"/>
    </row>
    <row r="3" spans="1:6" ht="15.75">
      <c r="A3" s="155" t="s">
        <v>472</v>
      </c>
      <c r="B3" s="155"/>
      <c r="C3" s="155"/>
      <c r="D3" s="155"/>
      <c r="E3" s="155"/>
      <c r="F3" s="155"/>
    </row>
    <row r="4" spans="1:6" ht="15.75">
      <c r="A4" s="155" t="s">
        <v>473</v>
      </c>
      <c r="B4" s="155"/>
      <c r="C4" s="155"/>
      <c r="D4" s="155"/>
      <c r="E4" s="155"/>
      <c r="F4" s="155"/>
    </row>
    <row r="5" spans="1:6" ht="15.75">
      <c r="A5" s="155" t="s">
        <v>474</v>
      </c>
      <c r="B5" s="155"/>
      <c r="C5" s="155"/>
      <c r="D5" s="155"/>
      <c r="E5" s="155"/>
      <c r="F5" s="155"/>
    </row>
    <row r="6" spans="1:6" ht="15.75">
      <c r="A6" s="156" t="s">
        <v>578</v>
      </c>
      <c r="B6" s="156"/>
      <c r="C6" s="156"/>
      <c r="D6" s="156"/>
      <c r="E6" s="156"/>
      <c r="F6" s="156"/>
    </row>
    <row r="8" spans="1:6" ht="15.75">
      <c r="A8" s="155" t="s">
        <v>483</v>
      </c>
      <c r="B8" s="155"/>
      <c r="C8" s="155"/>
      <c r="D8" s="155"/>
      <c r="E8" s="3"/>
      <c r="F8" s="3"/>
    </row>
    <row r="9" spans="1:6" ht="15.75">
      <c r="A9" s="155" t="s">
        <v>476</v>
      </c>
      <c r="B9" s="155"/>
      <c r="C9" s="155"/>
      <c r="D9" s="155"/>
      <c r="E9" s="3"/>
      <c r="F9" s="3"/>
    </row>
    <row r="10" spans="1:6" ht="15.75">
      <c r="A10" s="155" t="s">
        <v>477</v>
      </c>
      <c r="B10" s="155"/>
      <c r="C10" s="155"/>
      <c r="D10" s="155"/>
      <c r="E10" s="3"/>
      <c r="F10" s="3"/>
    </row>
    <row r="11" spans="1:6" ht="15.75">
      <c r="A11" s="155" t="s">
        <v>478</v>
      </c>
      <c r="B11" s="155"/>
      <c r="C11" s="155"/>
      <c r="D11" s="155"/>
      <c r="E11" s="3"/>
      <c r="F11" s="3"/>
    </row>
    <row r="12" spans="1:6" ht="15.75">
      <c r="A12" s="155" t="s">
        <v>479</v>
      </c>
      <c r="B12" s="155"/>
      <c r="C12" s="155"/>
      <c r="D12" s="155"/>
      <c r="E12" s="3"/>
      <c r="F12" s="3"/>
    </row>
    <row r="13" spans="1:6" ht="15.75">
      <c r="A13" s="3"/>
      <c r="B13" s="3"/>
      <c r="C13" s="3"/>
      <c r="D13" s="3"/>
      <c r="E13" s="3"/>
      <c r="F13" s="3"/>
    </row>
    <row r="14" spans="1:6" ht="9" customHeight="1">
      <c r="A14" s="3"/>
      <c r="B14" s="3"/>
      <c r="C14" s="3"/>
      <c r="D14" s="3"/>
      <c r="E14" s="3"/>
      <c r="F14" s="3"/>
    </row>
    <row r="15" spans="1:6" ht="15.75">
      <c r="A15" s="158" t="s">
        <v>484</v>
      </c>
      <c r="B15" s="158"/>
      <c r="C15" s="158"/>
      <c r="D15" s="158"/>
      <c r="E15" s="158"/>
      <c r="F15" s="158"/>
    </row>
    <row r="16" spans="1:6" ht="15.75">
      <c r="A16" s="157" t="s">
        <v>485</v>
      </c>
      <c r="B16" s="157"/>
      <c r="C16" s="157"/>
      <c r="D16" s="157"/>
      <c r="E16" s="157"/>
      <c r="F16" s="157"/>
    </row>
    <row r="17" spans="1:6" ht="15.75">
      <c r="A17" s="3"/>
      <c r="B17" s="3"/>
      <c r="C17" s="3"/>
      <c r="D17" s="4"/>
      <c r="E17" s="3"/>
      <c r="F17" s="3"/>
    </row>
    <row r="18" spans="1:6" ht="5.25" customHeight="1">
      <c r="A18" s="3"/>
      <c r="B18" s="3"/>
      <c r="C18" s="3"/>
      <c r="D18" s="4"/>
      <c r="E18" s="3"/>
      <c r="F18" s="3"/>
    </row>
    <row r="19" spans="4:6" ht="15.75">
      <c r="D19" s="17"/>
      <c r="F19" s="16" t="s">
        <v>428</v>
      </c>
    </row>
    <row r="20" spans="1:6" ht="18.75" customHeight="1" thickBot="1">
      <c r="A20" s="62" t="s">
        <v>446</v>
      </c>
      <c r="B20" s="62" t="s">
        <v>447</v>
      </c>
      <c r="C20" s="62" t="s">
        <v>1</v>
      </c>
      <c r="D20" s="62" t="s">
        <v>3</v>
      </c>
      <c r="E20" s="62" t="s">
        <v>4</v>
      </c>
      <c r="F20" s="62" t="s">
        <v>429</v>
      </c>
    </row>
    <row r="21" spans="1:6" ht="21" customHeight="1" thickBot="1">
      <c r="A21" s="58" t="s">
        <v>448</v>
      </c>
      <c r="B21" s="59" t="s">
        <v>449</v>
      </c>
      <c r="C21" s="60" t="s">
        <v>0</v>
      </c>
      <c r="D21" s="60" t="s">
        <v>0</v>
      </c>
      <c r="E21" s="60" t="s">
        <v>0</v>
      </c>
      <c r="F21" s="61">
        <f>SUM(F22)</f>
        <v>14286.800000000001</v>
      </c>
    </row>
    <row r="22" spans="1:6" ht="31.5">
      <c r="A22" s="54" t="s">
        <v>87</v>
      </c>
      <c r="B22" s="55" t="s">
        <v>449</v>
      </c>
      <c r="C22" s="56" t="s">
        <v>86</v>
      </c>
      <c r="D22" s="56" t="s">
        <v>0</v>
      </c>
      <c r="E22" s="56" t="s">
        <v>0</v>
      </c>
      <c r="F22" s="57">
        <f>SUM(F23)</f>
        <v>14286.800000000001</v>
      </c>
    </row>
    <row r="23" spans="1:6" ht="15.75">
      <c r="A23" s="5" t="s">
        <v>89</v>
      </c>
      <c r="B23" s="6" t="s">
        <v>449</v>
      </c>
      <c r="C23" s="7" t="s">
        <v>88</v>
      </c>
      <c r="D23" s="7" t="s">
        <v>0</v>
      </c>
      <c r="E23" s="7" t="s">
        <v>0</v>
      </c>
      <c r="F23" s="8">
        <f>SUM(F24+F36)</f>
        <v>14286.800000000001</v>
      </c>
    </row>
    <row r="24" spans="1:6" ht="15.75">
      <c r="A24" s="5" t="s">
        <v>91</v>
      </c>
      <c r="B24" s="6" t="s">
        <v>449</v>
      </c>
      <c r="C24" s="7" t="s">
        <v>88</v>
      </c>
      <c r="D24" s="7" t="s">
        <v>90</v>
      </c>
      <c r="E24" s="7" t="s">
        <v>0</v>
      </c>
      <c r="F24" s="8">
        <f>SUM(F25+F27+F29+F31+F34)</f>
        <v>13234.2</v>
      </c>
    </row>
    <row r="25" spans="1:6" ht="65.25" customHeight="1">
      <c r="A25" s="5" t="s">
        <v>93</v>
      </c>
      <c r="B25" s="6" t="s">
        <v>449</v>
      </c>
      <c r="C25" s="7" t="s">
        <v>88</v>
      </c>
      <c r="D25" s="7" t="s">
        <v>92</v>
      </c>
      <c r="E25" s="7" t="s">
        <v>0</v>
      </c>
      <c r="F25" s="8">
        <f>SUM(F26)</f>
        <v>3881.3</v>
      </c>
    </row>
    <row r="26" spans="1:6" ht="30.75" customHeight="1">
      <c r="A26" s="9" t="s">
        <v>95</v>
      </c>
      <c r="B26" s="10" t="s">
        <v>449</v>
      </c>
      <c r="C26" s="10" t="s">
        <v>88</v>
      </c>
      <c r="D26" s="10" t="s">
        <v>92</v>
      </c>
      <c r="E26" s="10" t="s">
        <v>94</v>
      </c>
      <c r="F26" s="11">
        <f>SUM(Функциональная!E109)</f>
        <v>3881.3</v>
      </c>
    </row>
    <row r="27" spans="1:6" ht="15.75">
      <c r="A27" s="5" t="s">
        <v>97</v>
      </c>
      <c r="B27" s="6" t="s">
        <v>449</v>
      </c>
      <c r="C27" s="7" t="s">
        <v>88</v>
      </c>
      <c r="D27" s="7" t="s">
        <v>96</v>
      </c>
      <c r="E27" s="7" t="s">
        <v>0</v>
      </c>
      <c r="F27" s="8">
        <f>SUM(F28)</f>
        <v>6244.8</v>
      </c>
    </row>
    <row r="28" spans="1:6" ht="29.25" customHeight="1">
      <c r="A28" s="9" t="s">
        <v>95</v>
      </c>
      <c r="B28" s="10" t="s">
        <v>449</v>
      </c>
      <c r="C28" s="10" t="s">
        <v>88</v>
      </c>
      <c r="D28" s="10" t="s">
        <v>96</v>
      </c>
      <c r="E28" s="10" t="s">
        <v>94</v>
      </c>
      <c r="F28" s="11">
        <v>6244.8</v>
      </c>
    </row>
    <row r="29" spans="1:6" ht="29.25" customHeight="1">
      <c r="A29" s="5" t="s">
        <v>99</v>
      </c>
      <c r="B29" s="6" t="s">
        <v>449</v>
      </c>
      <c r="C29" s="7" t="s">
        <v>88</v>
      </c>
      <c r="D29" s="7" t="s">
        <v>98</v>
      </c>
      <c r="E29" s="7" t="s">
        <v>0</v>
      </c>
      <c r="F29" s="8">
        <f>SUM(F30)</f>
        <v>2729</v>
      </c>
    </row>
    <row r="30" spans="1:6" ht="30.75" customHeight="1">
      <c r="A30" s="9" t="s">
        <v>95</v>
      </c>
      <c r="B30" s="10" t="s">
        <v>449</v>
      </c>
      <c r="C30" s="10" t="s">
        <v>88</v>
      </c>
      <c r="D30" s="10" t="s">
        <v>98</v>
      </c>
      <c r="E30" s="10" t="s">
        <v>94</v>
      </c>
      <c r="F30" s="11">
        <v>2729</v>
      </c>
    </row>
    <row r="31" spans="1:6" ht="15.75">
      <c r="A31" s="5" t="s">
        <v>101</v>
      </c>
      <c r="B31" s="6" t="s">
        <v>449</v>
      </c>
      <c r="C31" s="7" t="s">
        <v>88</v>
      </c>
      <c r="D31" s="7" t="s">
        <v>100</v>
      </c>
      <c r="E31" s="7" t="s">
        <v>0</v>
      </c>
      <c r="F31" s="8">
        <f>SUM(F33)</f>
        <v>168</v>
      </c>
    </row>
    <row r="32" spans="1:6" ht="15.75">
      <c r="A32" s="5" t="s">
        <v>103</v>
      </c>
      <c r="B32" s="6" t="s">
        <v>449</v>
      </c>
      <c r="C32" s="7" t="s">
        <v>88</v>
      </c>
      <c r="D32" s="7" t="s">
        <v>102</v>
      </c>
      <c r="E32" s="7" t="s">
        <v>0</v>
      </c>
      <c r="F32" s="8">
        <f>SUM(F33)</f>
        <v>168</v>
      </c>
    </row>
    <row r="33" spans="1:6" ht="30" customHeight="1">
      <c r="A33" s="9" t="s">
        <v>95</v>
      </c>
      <c r="B33" s="10" t="s">
        <v>449</v>
      </c>
      <c r="C33" s="10" t="s">
        <v>88</v>
      </c>
      <c r="D33" s="10" t="s">
        <v>102</v>
      </c>
      <c r="E33" s="10" t="s">
        <v>94</v>
      </c>
      <c r="F33" s="11">
        <f>SUM(Функциональная!E116)</f>
        <v>168</v>
      </c>
    </row>
    <row r="34" spans="1:6" ht="27.75" customHeight="1">
      <c r="A34" s="5" t="s">
        <v>105</v>
      </c>
      <c r="B34" s="6" t="s">
        <v>449</v>
      </c>
      <c r="C34" s="7" t="s">
        <v>88</v>
      </c>
      <c r="D34" s="7" t="s">
        <v>104</v>
      </c>
      <c r="E34" s="7" t="s">
        <v>0</v>
      </c>
      <c r="F34" s="8">
        <f>SUM(F35)</f>
        <v>211.1</v>
      </c>
    </row>
    <row r="35" spans="1:6" ht="15.75">
      <c r="A35" s="9" t="s">
        <v>107</v>
      </c>
      <c r="B35" s="10" t="s">
        <v>449</v>
      </c>
      <c r="C35" s="10" t="s">
        <v>88</v>
      </c>
      <c r="D35" s="10" t="s">
        <v>104</v>
      </c>
      <c r="E35" s="10" t="s">
        <v>106</v>
      </c>
      <c r="F35" s="11">
        <f>SUM(Функциональная!E118)</f>
        <v>211.1</v>
      </c>
    </row>
    <row r="36" spans="1:6" ht="15.75">
      <c r="A36" s="5" t="s">
        <v>77</v>
      </c>
      <c r="B36" s="6" t="s">
        <v>449</v>
      </c>
      <c r="C36" s="7" t="s">
        <v>88</v>
      </c>
      <c r="D36" s="7" t="s">
        <v>76</v>
      </c>
      <c r="E36" s="7" t="s">
        <v>0</v>
      </c>
      <c r="F36" s="8">
        <f>SUM(F37+F39)</f>
        <v>1052.6</v>
      </c>
    </row>
    <row r="37" spans="1:6" ht="31.5">
      <c r="A37" s="5" t="s">
        <v>109</v>
      </c>
      <c r="B37" s="6" t="s">
        <v>449</v>
      </c>
      <c r="C37" s="7" t="s">
        <v>88</v>
      </c>
      <c r="D37" s="7" t="s">
        <v>108</v>
      </c>
      <c r="E37" s="7" t="s">
        <v>0</v>
      </c>
      <c r="F37" s="8">
        <f>SUM(F38)</f>
        <v>575.8</v>
      </c>
    </row>
    <row r="38" spans="1:6" ht="30.75" customHeight="1">
      <c r="A38" s="9" t="s">
        <v>95</v>
      </c>
      <c r="B38" s="10" t="s">
        <v>449</v>
      </c>
      <c r="C38" s="10" t="s">
        <v>88</v>
      </c>
      <c r="D38" s="10" t="s">
        <v>108</v>
      </c>
      <c r="E38" s="10" t="s">
        <v>94</v>
      </c>
      <c r="F38" s="11">
        <f>SUM(Функциональная!E121)</f>
        <v>575.8</v>
      </c>
    </row>
    <row r="39" spans="1:6" ht="31.5">
      <c r="A39" s="5" t="s">
        <v>111</v>
      </c>
      <c r="B39" s="6" t="s">
        <v>449</v>
      </c>
      <c r="C39" s="7" t="s">
        <v>88</v>
      </c>
      <c r="D39" s="7" t="s">
        <v>110</v>
      </c>
      <c r="E39" s="7" t="s">
        <v>0</v>
      </c>
      <c r="F39" s="8">
        <f>SUM(F40)</f>
        <v>476.8</v>
      </c>
    </row>
    <row r="40" spans="1:6" ht="33.75" customHeight="1" thickBot="1">
      <c r="A40" s="9" t="s">
        <v>95</v>
      </c>
      <c r="B40" s="10" t="s">
        <v>449</v>
      </c>
      <c r="C40" s="10" t="s">
        <v>88</v>
      </c>
      <c r="D40" s="10" t="s">
        <v>110</v>
      </c>
      <c r="E40" s="10" t="s">
        <v>94</v>
      </c>
      <c r="F40" s="11">
        <f>SUM(Функциональная!E123)</f>
        <v>476.8</v>
      </c>
    </row>
    <row r="41" spans="1:6" ht="18" customHeight="1" thickBot="1">
      <c r="A41" s="58" t="s">
        <v>450</v>
      </c>
      <c r="B41" s="59" t="s">
        <v>451</v>
      </c>
      <c r="C41" s="60" t="s">
        <v>0</v>
      </c>
      <c r="D41" s="60" t="s">
        <v>0</v>
      </c>
      <c r="E41" s="60" t="s">
        <v>0</v>
      </c>
      <c r="F41" s="61">
        <f>SUM(F42)</f>
        <v>6926.4</v>
      </c>
    </row>
    <row r="42" spans="1:6" ht="15.75">
      <c r="A42" s="54" t="s">
        <v>6</v>
      </c>
      <c r="B42" s="55" t="s">
        <v>451</v>
      </c>
      <c r="C42" s="56" t="s">
        <v>5</v>
      </c>
      <c r="D42" s="56" t="s">
        <v>0</v>
      </c>
      <c r="E42" s="56" t="s">
        <v>0</v>
      </c>
      <c r="F42" s="57">
        <f>SUM(F43+F50+F54)</f>
        <v>6926.4</v>
      </c>
    </row>
    <row r="43" spans="1:6" ht="30.75" customHeight="1">
      <c r="A43" s="5" t="s">
        <v>32</v>
      </c>
      <c r="B43" s="6" t="s">
        <v>451</v>
      </c>
      <c r="C43" s="7" t="s">
        <v>31</v>
      </c>
      <c r="D43" s="7" t="s">
        <v>0</v>
      </c>
      <c r="E43" s="7" t="s">
        <v>0</v>
      </c>
      <c r="F43" s="8">
        <f>SUM(F44)</f>
        <v>6869.6</v>
      </c>
    </row>
    <row r="44" spans="1:6" ht="45.75" customHeight="1">
      <c r="A44" s="5" t="s">
        <v>10</v>
      </c>
      <c r="B44" s="6" t="s">
        <v>451</v>
      </c>
      <c r="C44" s="7" t="s">
        <v>31</v>
      </c>
      <c r="D44" s="7" t="s">
        <v>9</v>
      </c>
      <c r="E44" s="7" t="s">
        <v>0</v>
      </c>
      <c r="F44" s="8">
        <f>SUM(F45)</f>
        <v>6869.6</v>
      </c>
    </row>
    <row r="45" spans="1:6" ht="15.75">
      <c r="A45" s="5" t="s">
        <v>18</v>
      </c>
      <c r="B45" s="6" t="s">
        <v>451</v>
      </c>
      <c r="C45" s="7" t="s">
        <v>31</v>
      </c>
      <c r="D45" s="7" t="s">
        <v>17</v>
      </c>
      <c r="E45" s="7" t="s">
        <v>0</v>
      </c>
      <c r="F45" s="8">
        <f>SUM(F49+F46)</f>
        <v>6869.6</v>
      </c>
    </row>
    <row r="46" spans="1:9" ht="31.5">
      <c r="A46" s="5" t="s">
        <v>20</v>
      </c>
      <c r="B46" s="6" t="s">
        <v>451</v>
      </c>
      <c r="C46" s="6" t="s">
        <v>31</v>
      </c>
      <c r="D46" s="7" t="s">
        <v>19</v>
      </c>
      <c r="E46" s="7" t="s">
        <v>0</v>
      </c>
      <c r="F46" s="8">
        <f>SUM(F47)</f>
        <v>1197</v>
      </c>
      <c r="I46">
        <f>SUM(G46-H46)</f>
        <v>0</v>
      </c>
    </row>
    <row r="47" spans="1:6" ht="15.75">
      <c r="A47" s="9" t="s">
        <v>14</v>
      </c>
      <c r="B47" s="10" t="s">
        <v>451</v>
      </c>
      <c r="C47" s="10" t="s">
        <v>31</v>
      </c>
      <c r="D47" s="10" t="s">
        <v>19</v>
      </c>
      <c r="E47" s="10" t="s">
        <v>13</v>
      </c>
      <c r="F47" s="8">
        <f>SUM(Функциональная!E45-Ведомстенная!F536)</f>
        <v>1197</v>
      </c>
    </row>
    <row r="48" spans="1:6" ht="29.25" customHeight="1">
      <c r="A48" s="5" t="s">
        <v>34</v>
      </c>
      <c r="B48" s="6" t="s">
        <v>451</v>
      </c>
      <c r="C48" s="7" t="s">
        <v>31</v>
      </c>
      <c r="D48" s="7" t="s">
        <v>33</v>
      </c>
      <c r="E48" s="7" t="s">
        <v>0</v>
      </c>
      <c r="F48" s="8">
        <f>SUM(F49)</f>
        <v>5672.6</v>
      </c>
    </row>
    <row r="49" spans="1:6" ht="15.75">
      <c r="A49" s="9" t="s">
        <v>14</v>
      </c>
      <c r="B49" s="10" t="s">
        <v>451</v>
      </c>
      <c r="C49" s="10" t="s">
        <v>31</v>
      </c>
      <c r="D49" s="10" t="s">
        <v>33</v>
      </c>
      <c r="E49" s="10" t="s">
        <v>13</v>
      </c>
      <c r="F49" s="11">
        <f>SUM(Функциональная!E47)</f>
        <v>5672.6</v>
      </c>
    </row>
    <row r="50" spans="1:6" ht="15.75">
      <c r="A50" s="5" t="s">
        <v>48</v>
      </c>
      <c r="B50" s="6" t="s">
        <v>451</v>
      </c>
      <c r="C50" s="7" t="s">
        <v>47</v>
      </c>
      <c r="D50" s="7" t="s">
        <v>0</v>
      </c>
      <c r="E50" s="7" t="s">
        <v>0</v>
      </c>
      <c r="F50" s="8">
        <f>SUM(F53)</f>
        <v>56.4</v>
      </c>
    </row>
    <row r="51" spans="1:6" ht="15.75">
      <c r="A51" s="5" t="s">
        <v>48</v>
      </c>
      <c r="B51" s="6" t="s">
        <v>451</v>
      </c>
      <c r="C51" s="7" t="s">
        <v>47</v>
      </c>
      <c r="D51" s="7" t="s">
        <v>49</v>
      </c>
      <c r="E51" s="7" t="s">
        <v>0</v>
      </c>
      <c r="F51" s="8">
        <f>SUM(F53)</f>
        <v>56.4</v>
      </c>
    </row>
    <row r="52" spans="1:6" ht="15.75">
      <c r="A52" s="5" t="s">
        <v>51</v>
      </c>
      <c r="B52" s="6" t="s">
        <v>451</v>
      </c>
      <c r="C52" s="7" t="s">
        <v>47</v>
      </c>
      <c r="D52" s="7" t="s">
        <v>50</v>
      </c>
      <c r="E52" s="7" t="s">
        <v>0</v>
      </c>
      <c r="F52" s="8">
        <f>SUM(F53)</f>
        <v>56.4</v>
      </c>
    </row>
    <row r="53" spans="1:6" ht="15.75">
      <c r="A53" s="9" t="s">
        <v>53</v>
      </c>
      <c r="B53" s="10" t="s">
        <v>451</v>
      </c>
      <c r="C53" s="10" t="s">
        <v>47</v>
      </c>
      <c r="D53" s="10" t="s">
        <v>50</v>
      </c>
      <c r="E53" s="10" t="s">
        <v>52</v>
      </c>
      <c r="F53" s="11">
        <f>SUM(Функциональная!E61)</f>
        <v>56.4</v>
      </c>
    </row>
    <row r="54" spans="1:6" ht="15.75">
      <c r="A54" s="5" t="s">
        <v>55</v>
      </c>
      <c r="B54" s="6" t="s">
        <v>451</v>
      </c>
      <c r="C54" s="7" t="s">
        <v>54</v>
      </c>
      <c r="D54" s="7" t="s">
        <v>0</v>
      </c>
      <c r="E54" s="7" t="s">
        <v>0</v>
      </c>
      <c r="F54" s="8">
        <f>SUM(F56)</f>
        <v>0.4</v>
      </c>
    </row>
    <row r="55" spans="1:6" ht="15.75">
      <c r="A55" s="5" t="s">
        <v>75</v>
      </c>
      <c r="B55" s="6" t="s">
        <v>451</v>
      </c>
      <c r="C55" s="7" t="s">
        <v>54</v>
      </c>
      <c r="D55" s="7" t="s">
        <v>74</v>
      </c>
      <c r="E55" s="7" t="s">
        <v>0</v>
      </c>
      <c r="F55" s="8">
        <f>SUM(F56)</f>
        <v>0.4</v>
      </c>
    </row>
    <row r="56" spans="1:6" ht="16.5" thickBot="1">
      <c r="A56" s="51" t="s">
        <v>14</v>
      </c>
      <c r="B56" s="52" t="s">
        <v>451</v>
      </c>
      <c r="C56" s="52" t="s">
        <v>54</v>
      </c>
      <c r="D56" s="52" t="s">
        <v>74</v>
      </c>
      <c r="E56" s="64" t="s">
        <v>13</v>
      </c>
      <c r="F56" s="70">
        <v>0.4</v>
      </c>
    </row>
    <row r="57" spans="1:6" ht="33.75" customHeight="1" thickBot="1">
      <c r="A57" s="58" t="s">
        <v>452</v>
      </c>
      <c r="B57" s="59" t="s">
        <v>453</v>
      </c>
      <c r="C57" s="60" t="s">
        <v>0</v>
      </c>
      <c r="D57" s="60" t="s">
        <v>0</v>
      </c>
      <c r="E57" s="65" t="s">
        <v>0</v>
      </c>
      <c r="F57" s="72">
        <f>SUM(F58+F76+F110)</f>
        <v>49094.6</v>
      </c>
    </row>
    <row r="58" spans="1:6" ht="15.75">
      <c r="A58" s="54" t="s">
        <v>179</v>
      </c>
      <c r="B58" s="55" t="s">
        <v>453</v>
      </c>
      <c r="C58" s="56" t="s">
        <v>178</v>
      </c>
      <c r="D58" s="56" t="s">
        <v>0</v>
      </c>
      <c r="E58" s="66" t="s">
        <v>0</v>
      </c>
      <c r="F58" s="71">
        <f>SUM(F59+F66+F70)</f>
        <v>8730.8</v>
      </c>
    </row>
    <row r="59" spans="1:6" ht="15.75">
      <c r="A59" s="5" t="s">
        <v>209</v>
      </c>
      <c r="B59" s="6" t="s">
        <v>453</v>
      </c>
      <c r="C59" s="7" t="s">
        <v>208</v>
      </c>
      <c r="D59" s="7" t="s">
        <v>0</v>
      </c>
      <c r="E59" s="67" t="s">
        <v>0</v>
      </c>
      <c r="F59" s="69">
        <f>SUM(F61)</f>
        <v>8180.1</v>
      </c>
    </row>
    <row r="60" spans="1:6" ht="15.75">
      <c r="A60" s="5" t="s">
        <v>233</v>
      </c>
      <c r="B60" s="6" t="s">
        <v>453</v>
      </c>
      <c r="C60" s="7" t="s">
        <v>208</v>
      </c>
      <c r="D60" s="7" t="s">
        <v>232</v>
      </c>
      <c r="E60" s="67" t="s">
        <v>0</v>
      </c>
      <c r="F60" s="69">
        <f>SUM(F61)</f>
        <v>8180.1</v>
      </c>
    </row>
    <row r="61" spans="1:6" ht="17.25" customHeight="1">
      <c r="A61" s="5" t="s">
        <v>185</v>
      </c>
      <c r="B61" s="6" t="s">
        <v>453</v>
      </c>
      <c r="C61" s="7" t="s">
        <v>208</v>
      </c>
      <c r="D61" s="7" t="s">
        <v>234</v>
      </c>
      <c r="E61" s="7" t="s">
        <v>0</v>
      </c>
      <c r="F61" s="8">
        <f>SUM(F62+F64)</f>
        <v>8180.1</v>
      </c>
    </row>
    <row r="62" spans="1:6" ht="31.5">
      <c r="A62" s="5" t="s">
        <v>236</v>
      </c>
      <c r="B62" s="6" t="s">
        <v>453</v>
      </c>
      <c r="C62" s="7" t="s">
        <v>208</v>
      </c>
      <c r="D62" s="7" t="s">
        <v>235</v>
      </c>
      <c r="E62" s="7" t="s">
        <v>0</v>
      </c>
      <c r="F62" s="8">
        <f>SUM(F63)</f>
        <v>8174.8</v>
      </c>
    </row>
    <row r="63" spans="1:6" ht="24" customHeight="1">
      <c r="A63" s="9" t="s">
        <v>193</v>
      </c>
      <c r="B63" s="10" t="s">
        <v>453</v>
      </c>
      <c r="C63" s="10" t="s">
        <v>208</v>
      </c>
      <c r="D63" s="10" t="s">
        <v>235</v>
      </c>
      <c r="E63" s="10" t="s">
        <v>192</v>
      </c>
      <c r="F63" s="11">
        <v>8174.8</v>
      </c>
    </row>
    <row r="64" spans="1:6" ht="63">
      <c r="A64" s="5" t="s">
        <v>227</v>
      </c>
      <c r="B64" s="6" t="s">
        <v>453</v>
      </c>
      <c r="C64" s="7" t="s">
        <v>208</v>
      </c>
      <c r="D64" s="7" t="s">
        <v>237</v>
      </c>
      <c r="E64" s="7" t="s">
        <v>0</v>
      </c>
      <c r="F64" s="8">
        <f>SUM(F65)</f>
        <v>5.3</v>
      </c>
    </row>
    <row r="65" spans="1:6" ht="22.5" customHeight="1">
      <c r="A65" s="9" t="s">
        <v>193</v>
      </c>
      <c r="B65" s="10" t="s">
        <v>453</v>
      </c>
      <c r="C65" s="10" t="s">
        <v>208</v>
      </c>
      <c r="D65" s="10" t="s">
        <v>237</v>
      </c>
      <c r="E65" s="10" t="s">
        <v>192</v>
      </c>
      <c r="F65" s="11">
        <f>SUM(Функциональная!E279)</f>
        <v>5.3</v>
      </c>
    </row>
    <row r="66" spans="1:6" ht="15.75">
      <c r="A66" s="5" t="s">
        <v>266</v>
      </c>
      <c r="B66" s="6" t="s">
        <v>453</v>
      </c>
      <c r="C66" s="7" t="s">
        <v>265</v>
      </c>
      <c r="D66" s="7" t="s">
        <v>0</v>
      </c>
      <c r="E66" s="7" t="s">
        <v>0</v>
      </c>
      <c r="F66" s="8">
        <f>SUM(F69)</f>
        <v>416.4</v>
      </c>
    </row>
    <row r="67" spans="1:6" ht="15.75">
      <c r="A67" s="5" t="s">
        <v>77</v>
      </c>
      <c r="B67" s="6" t="s">
        <v>453</v>
      </c>
      <c r="C67" s="7" t="s">
        <v>265</v>
      </c>
      <c r="D67" s="7" t="s">
        <v>76</v>
      </c>
      <c r="E67" s="7" t="s">
        <v>0</v>
      </c>
      <c r="F67" s="8">
        <f>SUM(F69)</f>
        <v>416.4</v>
      </c>
    </row>
    <row r="68" spans="1:6" ht="49.5" customHeight="1">
      <c r="A68" s="5" t="s">
        <v>268</v>
      </c>
      <c r="B68" s="6" t="s">
        <v>453</v>
      </c>
      <c r="C68" s="7" t="s">
        <v>265</v>
      </c>
      <c r="D68" s="7" t="s">
        <v>267</v>
      </c>
      <c r="E68" s="7" t="s">
        <v>0</v>
      </c>
      <c r="F68" s="8">
        <f>SUM(F69)</f>
        <v>416.4</v>
      </c>
    </row>
    <row r="69" spans="1:6" ht="15.75">
      <c r="A69" s="9" t="s">
        <v>270</v>
      </c>
      <c r="B69" s="10" t="s">
        <v>453</v>
      </c>
      <c r="C69" s="10" t="s">
        <v>265</v>
      </c>
      <c r="D69" s="10" t="s">
        <v>267</v>
      </c>
      <c r="E69" s="10" t="s">
        <v>269</v>
      </c>
      <c r="F69" s="11">
        <f>SUM(Функциональная!E312)</f>
        <v>416.4</v>
      </c>
    </row>
    <row r="70" spans="1:6" ht="15.75">
      <c r="A70" s="5" t="s">
        <v>274</v>
      </c>
      <c r="B70" s="6" t="s">
        <v>453</v>
      </c>
      <c r="C70" s="7" t="s">
        <v>273</v>
      </c>
      <c r="D70" s="7" t="s">
        <v>0</v>
      </c>
      <c r="E70" s="7" t="s">
        <v>0</v>
      </c>
      <c r="F70" s="8">
        <f>SUM(F73+F74)</f>
        <v>134.3</v>
      </c>
    </row>
    <row r="71" spans="1:6" ht="15.75">
      <c r="A71" s="5" t="s">
        <v>276</v>
      </c>
      <c r="B71" s="6" t="s">
        <v>453</v>
      </c>
      <c r="C71" s="7" t="s">
        <v>273</v>
      </c>
      <c r="D71" s="7" t="s">
        <v>275</v>
      </c>
      <c r="E71" s="7" t="s">
        <v>0</v>
      </c>
      <c r="F71" s="8">
        <f>SUM(F73)</f>
        <v>55</v>
      </c>
    </row>
    <row r="72" spans="1:6" ht="20.25" customHeight="1">
      <c r="A72" s="5" t="s">
        <v>278</v>
      </c>
      <c r="B72" s="6" t="s">
        <v>453</v>
      </c>
      <c r="C72" s="7" t="s">
        <v>273</v>
      </c>
      <c r="D72" s="7" t="s">
        <v>277</v>
      </c>
      <c r="E72" s="7" t="s">
        <v>0</v>
      </c>
      <c r="F72" s="8">
        <f>SUM(F73)</f>
        <v>55</v>
      </c>
    </row>
    <row r="73" spans="1:6" ht="22.5" customHeight="1">
      <c r="A73" s="9" t="s">
        <v>193</v>
      </c>
      <c r="B73" s="10" t="s">
        <v>453</v>
      </c>
      <c r="C73" s="10" t="s">
        <v>273</v>
      </c>
      <c r="D73" s="10" t="s">
        <v>277</v>
      </c>
      <c r="E73" s="10" t="s">
        <v>192</v>
      </c>
      <c r="F73" s="11">
        <v>55</v>
      </c>
    </row>
    <row r="74" spans="1:6" ht="15.75">
      <c r="A74" s="5" t="s">
        <v>75</v>
      </c>
      <c r="B74" s="6" t="s">
        <v>453</v>
      </c>
      <c r="C74" s="7" t="s">
        <v>273</v>
      </c>
      <c r="D74" s="7" t="s">
        <v>74</v>
      </c>
      <c r="E74" s="7" t="s">
        <v>0</v>
      </c>
      <c r="F74" s="8">
        <f>SUM(F75)</f>
        <v>79.3</v>
      </c>
    </row>
    <row r="75" spans="1:6" ht="22.5" customHeight="1">
      <c r="A75" s="9" t="s">
        <v>193</v>
      </c>
      <c r="B75" s="10" t="s">
        <v>453</v>
      </c>
      <c r="C75" s="10" t="s">
        <v>273</v>
      </c>
      <c r="D75" s="10" t="s">
        <v>74</v>
      </c>
      <c r="E75" s="10" t="s">
        <v>192</v>
      </c>
      <c r="F75" s="11">
        <v>79.3</v>
      </c>
    </row>
    <row r="76" spans="1:6" ht="31.5">
      <c r="A76" s="5" t="s">
        <v>290</v>
      </c>
      <c r="B76" s="6" t="s">
        <v>453</v>
      </c>
      <c r="C76" s="7" t="s">
        <v>289</v>
      </c>
      <c r="D76" s="7" t="s">
        <v>0</v>
      </c>
      <c r="E76" s="7" t="s">
        <v>0</v>
      </c>
      <c r="F76" s="8">
        <f>SUM(F77+F103)</f>
        <v>30901.399999999998</v>
      </c>
    </row>
    <row r="77" spans="1:6" ht="15.75">
      <c r="A77" s="5" t="s">
        <v>292</v>
      </c>
      <c r="B77" s="6" t="s">
        <v>453</v>
      </c>
      <c r="C77" s="7" t="s">
        <v>291</v>
      </c>
      <c r="D77" s="7" t="s">
        <v>0</v>
      </c>
      <c r="E77" s="7" t="s">
        <v>0</v>
      </c>
      <c r="F77" s="8">
        <f>SUM(F78+F82+F86+F92+F98)</f>
        <v>28168.6</v>
      </c>
    </row>
    <row r="78" spans="1:6" ht="31.5">
      <c r="A78" s="5" t="s">
        <v>294</v>
      </c>
      <c r="B78" s="6" t="s">
        <v>453</v>
      </c>
      <c r="C78" s="7" t="s">
        <v>291</v>
      </c>
      <c r="D78" s="7" t="s">
        <v>293</v>
      </c>
      <c r="E78" s="7" t="s">
        <v>0</v>
      </c>
      <c r="F78" s="8">
        <f>SUM(F79)</f>
        <v>20235.2</v>
      </c>
    </row>
    <row r="79" spans="1:6" ht="18" customHeight="1">
      <c r="A79" s="5" t="s">
        <v>185</v>
      </c>
      <c r="B79" s="6" t="s">
        <v>453</v>
      </c>
      <c r="C79" s="7" t="s">
        <v>291</v>
      </c>
      <c r="D79" s="7" t="s">
        <v>295</v>
      </c>
      <c r="E79" s="7" t="s">
        <v>0</v>
      </c>
      <c r="F79" s="8">
        <f>SUM(F80)</f>
        <v>20235.2</v>
      </c>
    </row>
    <row r="80" spans="1:6" ht="33.75" customHeight="1">
      <c r="A80" s="5" t="s">
        <v>297</v>
      </c>
      <c r="B80" s="6" t="s">
        <v>453</v>
      </c>
      <c r="C80" s="7" t="s">
        <v>291</v>
      </c>
      <c r="D80" s="7" t="s">
        <v>296</v>
      </c>
      <c r="E80" s="7" t="s">
        <v>0</v>
      </c>
      <c r="F80" s="8">
        <f>SUM(F81)</f>
        <v>20235.2</v>
      </c>
    </row>
    <row r="81" spans="1:6" ht="18.75" customHeight="1">
      <c r="A81" s="9" t="s">
        <v>193</v>
      </c>
      <c r="B81" s="10" t="s">
        <v>453</v>
      </c>
      <c r="C81" s="10" t="s">
        <v>291</v>
      </c>
      <c r="D81" s="10" t="s">
        <v>296</v>
      </c>
      <c r="E81" s="10" t="s">
        <v>192</v>
      </c>
      <c r="F81" s="143">
        <v>20235.2</v>
      </c>
    </row>
    <row r="82" spans="1:6" ht="15.75">
      <c r="A82" s="5" t="s">
        <v>299</v>
      </c>
      <c r="B82" s="6" t="s">
        <v>453</v>
      </c>
      <c r="C82" s="7" t="s">
        <v>291</v>
      </c>
      <c r="D82" s="7" t="s">
        <v>298</v>
      </c>
      <c r="E82" s="7" t="s">
        <v>0</v>
      </c>
      <c r="F82" s="8">
        <f>SUM(F85)</f>
        <v>1004.4</v>
      </c>
    </row>
    <row r="83" spans="1:6" ht="17.25" customHeight="1">
      <c r="A83" s="5" t="s">
        <v>185</v>
      </c>
      <c r="B83" s="6" t="s">
        <v>453</v>
      </c>
      <c r="C83" s="7" t="s">
        <v>291</v>
      </c>
      <c r="D83" s="7" t="s">
        <v>300</v>
      </c>
      <c r="E83" s="7" t="s">
        <v>0</v>
      </c>
      <c r="F83" s="8">
        <f>SUM(F85)</f>
        <v>1004.4</v>
      </c>
    </row>
    <row r="84" spans="1:6" ht="31.5">
      <c r="A84" s="5" t="s">
        <v>302</v>
      </c>
      <c r="B84" s="6" t="s">
        <v>453</v>
      </c>
      <c r="C84" s="7" t="s">
        <v>291</v>
      </c>
      <c r="D84" s="7" t="s">
        <v>301</v>
      </c>
      <c r="E84" s="7" t="s">
        <v>0</v>
      </c>
      <c r="F84" s="8">
        <f>SUM(F85)</f>
        <v>1004.4</v>
      </c>
    </row>
    <row r="85" spans="1:6" ht="18.75" customHeight="1">
      <c r="A85" s="9" t="s">
        <v>193</v>
      </c>
      <c r="B85" s="10" t="s">
        <v>453</v>
      </c>
      <c r="C85" s="10" t="s">
        <v>291</v>
      </c>
      <c r="D85" s="10" t="s">
        <v>301</v>
      </c>
      <c r="E85" s="10" t="s">
        <v>192</v>
      </c>
      <c r="F85" s="11">
        <v>1004.4</v>
      </c>
    </row>
    <row r="86" spans="1:6" ht="15.75">
      <c r="A86" s="5" t="s">
        <v>304</v>
      </c>
      <c r="B86" s="6" t="s">
        <v>453</v>
      </c>
      <c r="C86" s="7" t="s">
        <v>291</v>
      </c>
      <c r="D86" s="7" t="s">
        <v>303</v>
      </c>
      <c r="E86" s="7" t="s">
        <v>0</v>
      </c>
      <c r="F86" s="8">
        <f>SUM(F87)</f>
        <v>4916.099999999999</v>
      </c>
    </row>
    <row r="87" spans="1:6" ht="20.25" customHeight="1">
      <c r="A87" s="5" t="s">
        <v>185</v>
      </c>
      <c r="B87" s="6" t="s">
        <v>453</v>
      </c>
      <c r="C87" s="7" t="s">
        <v>291</v>
      </c>
      <c r="D87" s="7" t="s">
        <v>305</v>
      </c>
      <c r="E87" s="7" t="s">
        <v>0</v>
      </c>
      <c r="F87" s="8">
        <f>SUM(F88+F90)</f>
        <v>4916.099999999999</v>
      </c>
    </row>
    <row r="88" spans="1:6" ht="32.25" customHeight="1">
      <c r="A88" s="5" t="s">
        <v>307</v>
      </c>
      <c r="B88" s="6" t="s">
        <v>453</v>
      </c>
      <c r="C88" s="7" t="s">
        <v>291</v>
      </c>
      <c r="D88" s="7" t="s">
        <v>306</v>
      </c>
      <c r="E88" s="7" t="s">
        <v>0</v>
      </c>
      <c r="F88" s="8">
        <f>SUM(F89)</f>
        <v>4246.7</v>
      </c>
    </row>
    <row r="89" spans="1:6" ht="16.5" customHeight="1">
      <c r="A89" s="9" t="s">
        <v>193</v>
      </c>
      <c r="B89" s="10" t="s">
        <v>453</v>
      </c>
      <c r="C89" s="10" t="s">
        <v>291</v>
      </c>
      <c r="D89" s="10" t="s">
        <v>306</v>
      </c>
      <c r="E89" s="10" t="s">
        <v>192</v>
      </c>
      <c r="F89" s="11">
        <v>4246.7</v>
      </c>
    </row>
    <row r="90" spans="1:6" ht="63">
      <c r="A90" s="5" t="s">
        <v>227</v>
      </c>
      <c r="B90" s="6" t="s">
        <v>453</v>
      </c>
      <c r="C90" s="7" t="s">
        <v>291</v>
      </c>
      <c r="D90" s="7" t="s">
        <v>308</v>
      </c>
      <c r="E90" s="7" t="s">
        <v>0</v>
      </c>
      <c r="F90" s="8">
        <f>SUM(F91)</f>
        <v>669.4</v>
      </c>
    </row>
    <row r="91" spans="1:6" ht="20.25" customHeight="1">
      <c r="A91" s="9" t="s">
        <v>193</v>
      </c>
      <c r="B91" s="10" t="s">
        <v>453</v>
      </c>
      <c r="C91" s="10" t="s">
        <v>291</v>
      </c>
      <c r="D91" s="10" t="s">
        <v>308</v>
      </c>
      <c r="E91" s="10" t="s">
        <v>192</v>
      </c>
      <c r="F91" s="11">
        <f>SUM(Функциональная!E367)</f>
        <v>669.4</v>
      </c>
    </row>
    <row r="92" spans="1:6" ht="35.25" customHeight="1">
      <c r="A92" s="5" t="s">
        <v>310</v>
      </c>
      <c r="B92" s="6" t="s">
        <v>453</v>
      </c>
      <c r="C92" s="7" t="s">
        <v>291</v>
      </c>
      <c r="D92" s="7" t="s">
        <v>309</v>
      </c>
      <c r="E92" s="7" t="s">
        <v>0</v>
      </c>
      <c r="F92" s="8">
        <f>SUM(F93)</f>
        <v>140.3</v>
      </c>
    </row>
    <row r="93" spans="1:6" ht="47.25">
      <c r="A93" s="5" t="s">
        <v>312</v>
      </c>
      <c r="B93" s="6" t="s">
        <v>453</v>
      </c>
      <c r="C93" s="7" t="s">
        <v>291</v>
      </c>
      <c r="D93" s="7" t="s">
        <v>311</v>
      </c>
      <c r="E93" s="7" t="s">
        <v>0</v>
      </c>
      <c r="F93" s="8">
        <f>SUM(F94+F96)</f>
        <v>140.3</v>
      </c>
    </row>
    <row r="94" spans="1:6" ht="47.25">
      <c r="A94" s="5" t="s">
        <v>312</v>
      </c>
      <c r="B94" s="6" t="s">
        <v>453</v>
      </c>
      <c r="C94" s="7" t="s">
        <v>291</v>
      </c>
      <c r="D94" s="7" t="s">
        <v>311</v>
      </c>
      <c r="E94" s="7" t="s">
        <v>0</v>
      </c>
      <c r="F94" s="8">
        <f>SUM(F95)</f>
        <v>101.6</v>
      </c>
    </row>
    <row r="95" spans="1:6" ht="24" customHeight="1">
      <c r="A95" s="9" t="s">
        <v>193</v>
      </c>
      <c r="B95" s="10" t="s">
        <v>453</v>
      </c>
      <c r="C95" s="10" t="s">
        <v>291</v>
      </c>
      <c r="D95" s="10" t="s">
        <v>311</v>
      </c>
      <c r="E95" s="10" t="s">
        <v>192</v>
      </c>
      <c r="F95" s="11">
        <v>101.6</v>
      </c>
    </row>
    <row r="96" spans="1:6" ht="31.5">
      <c r="A96" s="5" t="s">
        <v>314</v>
      </c>
      <c r="B96" s="6" t="s">
        <v>453</v>
      </c>
      <c r="C96" s="7" t="s">
        <v>291</v>
      </c>
      <c r="D96" s="7" t="s">
        <v>313</v>
      </c>
      <c r="E96" s="7" t="s">
        <v>0</v>
      </c>
      <c r="F96" s="8">
        <f>SUM(F97)</f>
        <v>38.7</v>
      </c>
    </row>
    <row r="97" spans="1:6" ht="17.25" customHeight="1">
      <c r="A97" s="9" t="s">
        <v>193</v>
      </c>
      <c r="B97" s="10" t="s">
        <v>453</v>
      </c>
      <c r="C97" s="10" t="s">
        <v>291</v>
      </c>
      <c r="D97" s="10" t="s">
        <v>313</v>
      </c>
      <c r="E97" s="10" t="s">
        <v>192</v>
      </c>
      <c r="F97" s="11">
        <v>38.7</v>
      </c>
    </row>
    <row r="98" spans="1:6" ht="15.75">
      <c r="A98" s="5" t="s">
        <v>77</v>
      </c>
      <c r="B98" s="6" t="s">
        <v>453</v>
      </c>
      <c r="C98" s="7" t="s">
        <v>291</v>
      </c>
      <c r="D98" s="7" t="s">
        <v>76</v>
      </c>
      <c r="E98" s="7" t="s">
        <v>0</v>
      </c>
      <c r="F98" s="8">
        <f>SUM(F100+F101)</f>
        <v>1872.6</v>
      </c>
    </row>
    <row r="99" spans="1:6" ht="36" customHeight="1">
      <c r="A99" s="5" t="s">
        <v>316</v>
      </c>
      <c r="B99" s="6" t="s">
        <v>453</v>
      </c>
      <c r="C99" s="7" t="s">
        <v>291</v>
      </c>
      <c r="D99" s="7" t="s">
        <v>315</v>
      </c>
      <c r="E99" s="7" t="s">
        <v>0</v>
      </c>
      <c r="F99" s="8">
        <f>SUM(F100)</f>
        <v>1307.2</v>
      </c>
    </row>
    <row r="100" spans="1:6" ht="16.5" customHeight="1">
      <c r="A100" s="9" t="s">
        <v>193</v>
      </c>
      <c r="B100" s="10" t="s">
        <v>453</v>
      </c>
      <c r="C100" s="10" t="s">
        <v>291</v>
      </c>
      <c r="D100" s="10" t="s">
        <v>315</v>
      </c>
      <c r="E100" s="10" t="s">
        <v>192</v>
      </c>
      <c r="F100" s="11">
        <f>SUM(Функциональная!E376)</f>
        <v>1307.2</v>
      </c>
    </row>
    <row r="101" spans="1:6" ht="63.75" customHeight="1">
      <c r="A101" s="107" t="s">
        <v>539</v>
      </c>
      <c r="B101" s="6" t="s">
        <v>453</v>
      </c>
      <c r="C101" s="6" t="s">
        <v>291</v>
      </c>
      <c r="D101" s="7" t="s">
        <v>538</v>
      </c>
      <c r="E101" s="7" t="s">
        <v>0</v>
      </c>
      <c r="F101" s="8">
        <f>SUM(F102)</f>
        <v>565.4</v>
      </c>
    </row>
    <row r="102" spans="1:6" ht="16.5" customHeight="1">
      <c r="A102" s="9" t="s">
        <v>193</v>
      </c>
      <c r="B102" s="10" t="s">
        <v>453</v>
      </c>
      <c r="C102" s="10" t="s">
        <v>291</v>
      </c>
      <c r="D102" s="10" t="s">
        <v>538</v>
      </c>
      <c r="E102" s="10" t="s">
        <v>192</v>
      </c>
      <c r="F102" s="11">
        <f>SUM(Функциональная!E378)</f>
        <v>565.4</v>
      </c>
    </row>
    <row r="103" spans="1:6" ht="34.5" customHeight="1">
      <c r="A103" s="5" t="s">
        <v>318</v>
      </c>
      <c r="B103" s="6" t="s">
        <v>453</v>
      </c>
      <c r="C103" s="7" t="s">
        <v>317</v>
      </c>
      <c r="D103" s="7" t="s">
        <v>0</v>
      </c>
      <c r="E103" s="7" t="s">
        <v>0</v>
      </c>
      <c r="F103" s="8">
        <f>SUM(F104+F108)</f>
        <v>2732.8</v>
      </c>
    </row>
    <row r="104" spans="1:6" ht="64.5" customHeight="1">
      <c r="A104" s="5" t="s">
        <v>261</v>
      </c>
      <c r="B104" s="6" t="s">
        <v>453</v>
      </c>
      <c r="C104" s="7" t="s">
        <v>317</v>
      </c>
      <c r="D104" s="7" t="s">
        <v>260</v>
      </c>
      <c r="E104" s="7" t="s">
        <v>0</v>
      </c>
      <c r="F104" s="8">
        <f>SUM(F107)</f>
        <v>2203.8</v>
      </c>
    </row>
    <row r="105" spans="1:6" ht="17.25" customHeight="1">
      <c r="A105" s="5" t="s">
        <v>185</v>
      </c>
      <c r="B105" s="6" t="s">
        <v>453</v>
      </c>
      <c r="C105" s="7" t="s">
        <v>317</v>
      </c>
      <c r="D105" s="7" t="s">
        <v>262</v>
      </c>
      <c r="E105" s="7" t="s">
        <v>0</v>
      </c>
      <c r="F105" s="8">
        <f>SUM(F107)</f>
        <v>2203.8</v>
      </c>
    </row>
    <row r="106" spans="1:6" ht="63">
      <c r="A106" s="5" t="s">
        <v>264</v>
      </c>
      <c r="B106" s="6" t="s">
        <v>453</v>
      </c>
      <c r="C106" s="7" t="s">
        <v>317</v>
      </c>
      <c r="D106" s="7" t="s">
        <v>263</v>
      </c>
      <c r="E106" s="7" t="s">
        <v>0</v>
      </c>
      <c r="F106" s="8">
        <f>SUM(F107)</f>
        <v>2203.8</v>
      </c>
    </row>
    <row r="107" spans="1:6" ht="14.25" customHeight="1">
      <c r="A107" s="9" t="s">
        <v>193</v>
      </c>
      <c r="B107" s="10" t="s">
        <v>453</v>
      </c>
      <c r="C107" s="10" t="s">
        <v>317</v>
      </c>
      <c r="D107" s="10" t="s">
        <v>263</v>
      </c>
      <c r="E107" s="10" t="s">
        <v>192</v>
      </c>
      <c r="F107" s="11">
        <v>2203.8</v>
      </c>
    </row>
    <row r="108" spans="1:6" ht="15.75">
      <c r="A108" s="5" t="s">
        <v>75</v>
      </c>
      <c r="B108" s="6" t="s">
        <v>453</v>
      </c>
      <c r="C108" s="7" t="s">
        <v>317</v>
      </c>
      <c r="D108" s="7" t="s">
        <v>74</v>
      </c>
      <c r="E108" s="7" t="s">
        <v>0</v>
      </c>
      <c r="F108" s="8">
        <f>SUM(F109)</f>
        <v>529</v>
      </c>
    </row>
    <row r="109" spans="1:6" ht="20.25" customHeight="1">
      <c r="A109" s="9" t="s">
        <v>193</v>
      </c>
      <c r="B109" s="10" t="s">
        <v>453</v>
      </c>
      <c r="C109" s="10" t="s">
        <v>317</v>
      </c>
      <c r="D109" s="10" t="s">
        <v>74</v>
      </c>
      <c r="E109" s="10" t="s">
        <v>192</v>
      </c>
      <c r="F109" s="127">
        <f>SUM(Функциональная!E385)</f>
        <v>529</v>
      </c>
    </row>
    <row r="110" spans="1:6" ht="17.25" customHeight="1">
      <c r="A110" s="5" t="s">
        <v>320</v>
      </c>
      <c r="B110" s="6" t="s">
        <v>453</v>
      </c>
      <c r="C110" s="7" t="s">
        <v>319</v>
      </c>
      <c r="D110" s="7" t="s">
        <v>0</v>
      </c>
      <c r="E110" s="7" t="s">
        <v>0</v>
      </c>
      <c r="F110" s="125">
        <f>SUM(F111+F116)</f>
        <v>9462.4</v>
      </c>
    </row>
    <row r="111" spans="1:6" ht="15.75">
      <c r="A111" s="5" t="s">
        <v>322</v>
      </c>
      <c r="B111" s="6" t="s">
        <v>453</v>
      </c>
      <c r="C111" s="7" t="s">
        <v>321</v>
      </c>
      <c r="D111" s="7" t="s">
        <v>0</v>
      </c>
      <c r="E111" s="7" t="s">
        <v>0</v>
      </c>
      <c r="F111" s="125">
        <f>SUM(F115)</f>
        <v>7501.9</v>
      </c>
    </row>
    <row r="112" spans="1:6" ht="15.75">
      <c r="A112" s="5" t="s">
        <v>324</v>
      </c>
      <c r="B112" s="6" t="s">
        <v>453</v>
      </c>
      <c r="C112" s="7" t="s">
        <v>321</v>
      </c>
      <c r="D112" s="7" t="s">
        <v>323</v>
      </c>
      <c r="E112" s="7" t="s">
        <v>0</v>
      </c>
      <c r="F112" s="125">
        <f>SUM(F115)</f>
        <v>7501.9</v>
      </c>
    </row>
    <row r="113" spans="1:6" ht="17.25" customHeight="1">
      <c r="A113" s="5" t="s">
        <v>185</v>
      </c>
      <c r="B113" s="6" t="s">
        <v>453</v>
      </c>
      <c r="C113" s="7" t="s">
        <v>321</v>
      </c>
      <c r="D113" s="7" t="s">
        <v>325</v>
      </c>
      <c r="E113" s="7" t="s">
        <v>0</v>
      </c>
      <c r="F113" s="125">
        <f>SUM(F115)</f>
        <v>7501.9</v>
      </c>
    </row>
    <row r="114" spans="1:6" ht="31.5">
      <c r="A114" s="5" t="s">
        <v>327</v>
      </c>
      <c r="B114" s="6" t="s">
        <v>453</v>
      </c>
      <c r="C114" s="7" t="s">
        <v>321</v>
      </c>
      <c r="D114" s="7" t="s">
        <v>326</v>
      </c>
      <c r="E114" s="7" t="s">
        <v>0</v>
      </c>
      <c r="F114" s="125">
        <f>SUM(F115)</f>
        <v>7501.9</v>
      </c>
    </row>
    <row r="115" spans="1:6" ht="15" customHeight="1">
      <c r="A115" s="9" t="s">
        <v>193</v>
      </c>
      <c r="B115" s="10" t="s">
        <v>453</v>
      </c>
      <c r="C115" s="10" t="s">
        <v>321</v>
      </c>
      <c r="D115" s="10" t="s">
        <v>326</v>
      </c>
      <c r="E115" s="10" t="s">
        <v>192</v>
      </c>
      <c r="F115" s="127">
        <v>7501.9</v>
      </c>
    </row>
    <row r="116" spans="1:6" ht="31.5">
      <c r="A116" s="5" t="s">
        <v>329</v>
      </c>
      <c r="B116" s="6" t="s">
        <v>453</v>
      </c>
      <c r="C116" s="7" t="s">
        <v>328</v>
      </c>
      <c r="D116" s="7" t="s">
        <v>0</v>
      </c>
      <c r="E116" s="7" t="s">
        <v>0</v>
      </c>
      <c r="F116" s="125">
        <f>SUM(F117+F119)</f>
        <v>1960.5</v>
      </c>
    </row>
    <row r="117" spans="1:6" ht="15.75">
      <c r="A117" s="5" t="s">
        <v>75</v>
      </c>
      <c r="B117" s="6" t="s">
        <v>453</v>
      </c>
      <c r="C117" s="7" t="s">
        <v>328</v>
      </c>
      <c r="D117" s="7" t="s">
        <v>74</v>
      </c>
      <c r="E117" s="7" t="s">
        <v>0</v>
      </c>
      <c r="F117" s="125">
        <f>SUM(F118)</f>
        <v>1260.5</v>
      </c>
    </row>
    <row r="118" spans="1:6" ht="21" customHeight="1">
      <c r="A118" s="9" t="s">
        <v>193</v>
      </c>
      <c r="B118" s="10" t="s">
        <v>453</v>
      </c>
      <c r="C118" s="10" t="s">
        <v>328</v>
      </c>
      <c r="D118" s="10" t="s">
        <v>74</v>
      </c>
      <c r="E118" s="10" t="s">
        <v>192</v>
      </c>
      <c r="F118" s="11">
        <f>SUM(Функциональная!E400)</f>
        <v>1260.5</v>
      </c>
    </row>
    <row r="119" spans="1:6" ht="15.75">
      <c r="A119" s="5" t="s">
        <v>77</v>
      </c>
      <c r="B119" s="6" t="s">
        <v>453</v>
      </c>
      <c r="C119" s="7" t="s">
        <v>328</v>
      </c>
      <c r="D119" s="7" t="s">
        <v>76</v>
      </c>
      <c r="E119" s="7" t="s">
        <v>0</v>
      </c>
      <c r="F119" s="8">
        <f>SUM(F121)</f>
        <v>700</v>
      </c>
    </row>
    <row r="120" spans="1:6" ht="31.5">
      <c r="A120" s="5" t="s">
        <v>335</v>
      </c>
      <c r="B120" s="6" t="s">
        <v>453</v>
      </c>
      <c r="C120" s="7" t="s">
        <v>328</v>
      </c>
      <c r="D120" s="7" t="s">
        <v>334</v>
      </c>
      <c r="E120" s="7" t="s">
        <v>0</v>
      </c>
      <c r="F120" s="8">
        <f>SUM(F121)</f>
        <v>700</v>
      </c>
    </row>
    <row r="121" spans="1:6" ht="32.25" thickBot="1">
      <c r="A121" s="51" t="s">
        <v>452</v>
      </c>
      <c r="B121" s="52" t="s">
        <v>453</v>
      </c>
      <c r="C121" s="52" t="s">
        <v>328</v>
      </c>
      <c r="D121" s="52" t="s">
        <v>334</v>
      </c>
      <c r="E121" s="52" t="s">
        <v>332</v>
      </c>
      <c r="F121" s="53">
        <f>SUM(Функциональная!E405)</f>
        <v>700</v>
      </c>
    </row>
    <row r="122" spans="1:6" ht="32.25" thickBot="1">
      <c r="A122" s="58" t="s">
        <v>454</v>
      </c>
      <c r="B122" s="59" t="s">
        <v>455</v>
      </c>
      <c r="C122" s="60" t="s">
        <v>0</v>
      </c>
      <c r="D122" s="60" t="s">
        <v>0</v>
      </c>
      <c r="E122" s="60" t="s">
        <v>0</v>
      </c>
      <c r="F122" s="25">
        <f>SUM(F123+F230)</f>
        <v>186585.7</v>
      </c>
    </row>
    <row r="123" spans="1:6" ht="15.75">
      <c r="A123" s="54" t="s">
        <v>179</v>
      </c>
      <c r="B123" s="55" t="s">
        <v>455</v>
      </c>
      <c r="C123" s="56" t="s">
        <v>178</v>
      </c>
      <c r="D123" s="56" t="s">
        <v>0</v>
      </c>
      <c r="E123" s="56" t="s">
        <v>0</v>
      </c>
      <c r="F123" s="26">
        <f>SUM(F124+F144+F189+F193)</f>
        <v>183792.1</v>
      </c>
    </row>
    <row r="124" spans="1:6" ht="15.75">
      <c r="A124" s="5" t="s">
        <v>181</v>
      </c>
      <c r="B124" s="6" t="s">
        <v>455</v>
      </c>
      <c r="C124" s="7" t="s">
        <v>180</v>
      </c>
      <c r="D124" s="7" t="s">
        <v>0</v>
      </c>
      <c r="E124" s="7" t="s">
        <v>0</v>
      </c>
      <c r="F124" s="73">
        <f>SUM(F125+F135+F141)</f>
        <v>56270.9</v>
      </c>
    </row>
    <row r="125" spans="1:6" ht="15.75">
      <c r="A125" s="5" t="s">
        <v>183</v>
      </c>
      <c r="B125" s="6" t="s">
        <v>455</v>
      </c>
      <c r="C125" s="7" t="s">
        <v>180</v>
      </c>
      <c r="D125" s="7" t="s">
        <v>182</v>
      </c>
      <c r="E125" s="7" t="s">
        <v>0</v>
      </c>
      <c r="F125" s="73">
        <f>SUM(F126)</f>
        <v>52510.9</v>
      </c>
    </row>
    <row r="126" spans="1:6" ht="17.25" customHeight="1">
      <c r="A126" s="5" t="s">
        <v>185</v>
      </c>
      <c r="B126" s="6" t="s">
        <v>455</v>
      </c>
      <c r="C126" s="7" t="s">
        <v>180</v>
      </c>
      <c r="D126" s="7" t="s">
        <v>184</v>
      </c>
      <c r="E126" s="7" t="s">
        <v>0</v>
      </c>
      <c r="F126" s="73">
        <f>SUM(F127+F129+F131+F133)</f>
        <v>52510.9</v>
      </c>
    </row>
    <row r="127" spans="1:6" ht="32.25" customHeight="1">
      <c r="A127" s="5" t="s">
        <v>187</v>
      </c>
      <c r="B127" s="6" t="s">
        <v>455</v>
      </c>
      <c r="C127" s="7" t="s">
        <v>180</v>
      </c>
      <c r="D127" s="7" t="s">
        <v>186</v>
      </c>
      <c r="E127" s="7" t="s">
        <v>0</v>
      </c>
      <c r="F127" s="73">
        <f>SUM(F128)</f>
        <v>45</v>
      </c>
    </row>
    <row r="128" spans="1:6" ht="15.75">
      <c r="A128" s="9" t="s">
        <v>189</v>
      </c>
      <c r="B128" s="10" t="s">
        <v>455</v>
      </c>
      <c r="C128" s="10" t="s">
        <v>180</v>
      </c>
      <c r="D128" s="10" t="s">
        <v>186</v>
      </c>
      <c r="E128" s="10" t="s">
        <v>188</v>
      </c>
      <c r="F128" s="74">
        <f>SUM(Функциональная!E232)</f>
        <v>45</v>
      </c>
    </row>
    <row r="129" spans="1:6" ht="31.5">
      <c r="A129" s="5" t="s">
        <v>191</v>
      </c>
      <c r="B129" s="6" t="s">
        <v>455</v>
      </c>
      <c r="C129" s="7" t="s">
        <v>180</v>
      </c>
      <c r="D129" s="7" t="s">
        <v>190</v>
      </c>
      <c r="E129" s="7" t="s">
        <v>0</v>
      </c>
      <c r="F129" s="73">
        <f>SUM(F130)</f>
        <v>47632.8</v>
      </c>
    </row>
    <row r="130" spans="1:6" ht="15.75" customHeight="1">
      <c r="A130" s="9" t="s">
        <v>193</v>
      </c>
      <c r="B130" s="10" t="s">
        <v>455</v>
      </c>
      <c r="C130" s="10" t="s">
        <v>180</v>
      </c>
      <c r="D130" s="10" t="s">
        <v>190</v>
      </c>
      <c r="E130" s="10" t="s">
        <v>192</v>
      </c>
      <c r="F130" s="74">
        <v>47632.8</v>
      </c>
    </row>
    <row r="131" spans="1:6" ht="47.25">
      <c r="A131" s="5" t="s">
        <v>195</v>
      </c>
      <c r="B131" s="6" t="s">
        <v>455</v>
      </c>
      <c r="C131" s="7" t="s">
        <v>180</v>
      </c>
      <c r="D131" s="7" t="s">
        <v>194</v>
      </c>
      <c r="E131" s="7" t="s">
        <v>0</v>
      </c>
      <c r="F131" s="73">
        <f>SUM(F132)</f>
        <v>3785</v>
      </c>
    </row>
    <row r="132" spans="1:6" ht="22.5" customHeight="1">
      <c r="A132" s="9" t="s">
        <v>193</v>
      </c>
      <c r="B132" s="10" t="s">
        <v>455</v>
      </c>
      <c r="C132" s="10" t="s">
        <v>180</v>
      </c>
      <c r="D132" s="10" t="s">
        <v>194</v>
      </c>
      <c r="E132" s="10" t="s">
        <v>192</v>
      </c>
      <c r="F132" s="74">
        <f>SUM(Функциональная!E236)</f>
        <v>3785</v>
      </c>
    </row>
    <row r="133" spans="1:6" ht="47.25">
      <c r="A133" s="5" t="s">
        <v>197</v>
      </c>
      <c r="B133" s="6" t="s">
        <v>455</v>
      </c>
      <c r="C133" s="7" t="s">
        <v>180</v>
      </c>
      <c r="D133" s="7" t="s">
        <v>196</v>
      </c>
      <c r="E133" s="7" t="s">
        <v>0</v>
      </c>
      <c r="F133" s="73">
        <f>SUM(F134)</f>
        <v>1048.1</v>
      </c>
    </row>
    <row r="134" spans="1:6" ht="17.25" customHeight="1">
      <c r="A134" s="9" t="s">
        <v>193</v>
      </c>
      <c r="B134" s="10" t="s">
        <v>455</v>
      </c>
      <c r="C134" s="10" t="s">
        <v>180</v>
      </c>
      <c r="D134" s="10" t="s">
        <v>196</v>
      </c>
      <c r="E134" s="10" t="s">
        <v>192</v>
      </c>
      <c r="F134" s="74">
        <f>SUM(Функциональная!E238)</f>
        <v>1048.1</v>
      </c>
    </row>
    <row r="135" spans="1:6" ht="15.75">
      <c r="A135" s="5" t="s">
        <v>199</v>
      </c>
      <c r="B135" s="6" t="s">
        <v>455</v>
      </c>
      <c r="C135" s="7" t="s">
        <v>180</v>
      </c>
      <c r="D135" s="7" t="s">
        <v>198</v>
      </c>
      <c r="E135" s="7" t="s">
        <v>0</v>
      </c>
      <c r="F135" s="73">
        <f>SUM(F136)</f>
        <v>2489.7</v>
      </c>
    </row>
    <row r="136" spans="1:6" ht="31.5">
      <c r="A136" s="5" t="s">
        <v>201</v>
      </c>
      <c r="B136" s="6" t="s">
        <v>455</v>
      </c>
      <c r="C136" s="7" t="s">
        <v>180</v>
      </c>
      <c r="D136" s="7" t="s">
        <v>200</v>
      </c>
      <c r="E136" s="7" t="s">
        <v>0</v>
      </c>
      <c r="F136" s="73">
        <f>SUM(F137+F139)</f>
        <v>2489.7</v>
      </c>
    </row>
    <row r="137" spans="1:6" ht="30" customHeight="1">
      <c r="A137" s="5" t="s">
        <v>203</v>
      </c>
      <c r="B137" s="6" t="s">
        <v>455</v>
      </c>
      <c r="C137" s="7" t="s">
        <v>180</v>
      </c>
      <c r="D137" s="7" t="s">
        <v>202</v>
      </c>
      <c r="E137" s="7" t="s">
        <v>0</v>
      </c>
      <c r="F137" s="73">
        <f>SUM(F138)</f>
        <v>256.1</v>
      </c>
    </row>
    <row r="138" spans="1:6" ht="20.25" customHeight="1">
      <c r="A138" s="9" t="s">
        <v>193</v>
      </c>
      <c r="B138" s="10" t="s">
        <v>455</v>
      </c>
      <c r="C138" s="10" t="s">
        <v>180</v>
      </c>
      <c r="D138" s="10" t="s">
        <v>202</v>
      </c>
      <c r="E138" s="10" t="s">
        <v>192</v>
      </c>
      <c r="F138" s="74">
        <f>SUM(Функциональная!E242)</f>
        <v>256.1</v>
      </c>
    </row>
    <row r="139" spans="1:6" ht="31.5">
      <c r="A139" s="5" t="s">
        <v>205</v>
      </c>
      <c r="B139" s="6" t="s">
        <v>455</v>
      </c>
      <c r="C139" s="7" t="s">
        <v>180</v>
      </c>
      <c r="D139" s="7" t="s">
        <v>204</v>
      </c>
      <c r="E139" s="7" t="s">
        <v>0</v>
      </c>
      <c r="F139" s="73">
        <f>SUM(F140)</f>
        <v>2233.6</v>
      </c>
    </row>
    <row r="140" spans="1:6" ht="21" customHeight="1">
      <c r="A140" s="9" t="s">
        <v>193</v>
      </c>
      <c r="B140" s="10" t="s">
        <v>455</v>
      </c>
      <c r="C140" s="10" t="s">
        <v>180</v>
      </c>
      <c r="D140" s="10" t="s">
        <v>204</v>
      </c>
      <c r="E140" s="10" t="s">
        <v>192</v>
      </c>
      <c r="F140" s="74">
        <f>SUM(Функциональная!E244)</f>
        <v>2233.6</v>
      </c>
    </row>
    <row r="141" spans="1:6" ht="15.75">
      <c r="A141" s="5" t="s">
        <v>77</v>
      </c>
      <c r="B141" s="6" t="s">
        <v>455</v>
      </c>
      <c r="C141" s="7" t="s">
        <v>180</v>
      </c>
      <c r="D141" s="7" t="s">
        <v>76</v>
      </c>
      <c r="E141" s="7" t="s">
        <v>0</v>
      </c>
      <c r="F141" s="73">
        <f>SUM(F143)</f>
        <v>1270.3</v>
      </c>
    </row>
    <row r="142" spans="1:6" ht="31.5">
      <c r="A142" s="5" t="s">
        <v>207</v>
      </c>
      <c r="B142" s="6" t="s">
        <v>455</v>
      </c>
      <c r="C142" s="7" t="s">
        <v>180</v>
      </c>
      <c r="D142" s="7" t="s">
        <v>206</v>
      </c>
      <c r="E142" s="7" t="s">
        <v>0</v>
      </c>
      <c r="F142" s="73">
        <f>SUM(F143)</f>
        <v>1270.3</v>
      </c>
    </row>
    <row r="143" spans="1:6" ht="20.25" customHeight="1">
      <c r="A143" s="9" t="s">
        <v>193</v>
      </c>
      <c r="B143" s="10" t="s">
        <v>455</v>
      </c>
      <c r="C143" s="10" t="s">
        <v>180</v>
      </c>
      <c r="D143" s="10" t="s">
        <v>206</v>
      </c>
      <c r="E143" s="10" t="s">
        <v>192</v>
      </c>
      <c r="F143" s="74">
        <f>SUM(Функциональная!E247)</f>
        <v>1270.3</v>
      </c>
    </row>
    <row r="144" spans="1:6" ht="15.75">
      <c r="A144" s="5" t="s">
        <v>209</v>
      </c>
      <c r="B144" s="6" t="s">
        <v>455</v>
      </c>
      <c r="C144" s="7" t="s">
        <v>208</v>
      </c>
      <c r="D144" s="7" t="s">
        <v>0</v>
      </c>
      <c r="E144" s="7" t="s">
        <v>0</v>
      </c>
      <c r="F144" s="8">
        <f>SUM(F145+F148+F166+F172+F183+F180)</f>
        <v>99466.2</v>
      </c>
    </row>
    <row r="145" spans="1:6" ht="15.75">
      <c r="A145" s="5" t="s">
        <v>48</v>
      </c>
      <c r="B145" s="6" t="s">
        <v>455</v>
      </c>
      <c r="C145" s="7" t="s">
        <v>208</v>
      </c>
      <c r="D145" s="7" t="s">
        <v>49</v>
      </c>
      <c r="E145" s="7" t="s">
        <v>0</v>
      </c>
      <c r="F145" s="8">
        <f>SUM(F147)</f>
        <v>104.5</v>
      </c>
    </row>
    <row r="146" spans="1:6" ht="15.75">
      <c r="A146" s="5" t="s">
        <v>51</v>
      </c>
      <c r="B146" s="6" t="s">
        <v>455</v>
      </c>
      <c r="C146" s="7" t="s">
        <v>208</v>
      </c>
      <c r="D146" s="7" t="s">
        <v>50</v>
      </c>
      <c r="E146" s="7" t="s">
        <v>0</v>
      </c>
      <c r="F146" s="8">
        <f>SUM(F147)</f>
        <v>104.5</v>
      </c>
    </row>
    <row r="147" spans="1:6" ht="20.25" customHeight="1">
      <c r="A147" s="9" t="s">
        <v>193</v>
      </c>
      <c r="B147" s="10" t="s">
        <v>455</v>
      </c>
      <c r="C147" s="10" t="s">
        <v>208</v>
      </c>
      <c r="D147" s="10" t="s">
        <v>50</v>
      </c>
      <c r="E147" s="10" t="s">
        <v>192</v>
      </c>
      <c r="F147" s="11">
        <f>SUM(Функциональная!E251)</f>
        <v>104.5</v>
      </c>
    </row>
    <row r="148" spans="1:6" ht="15.75">
      <c r="A148" s="5" t="s">
        <v>217</v>
      </c>
      <c r="B148" s="6" t="s">
        <v>455</v>
      </c>
      <c r="C148" s="7" t="s">
        <v>208</v>
      </c>
      <c r="D148" s="7" t="s">
        <v>216</v>
      </c>
      <c r="E148" s="7" t="s">
        <v>0</v>
      </c>
      <c r="F148" s="8">
        <f>SUM(F149)</f>
        <v>69525.7</v>
      </c>
    </row>
    <row r="149" spans="1:6" ht="15.75" customHeight="1">
      <c r="A149" s="5" t="s">
        <v>185</v>
      </c>
      <c r="B149" s="6" t="s">
        <v>455</v>
      </c>
      <c r="C149" s="7" t="s">
        <v>208</v>
      </c>
      <c r="D149" s="7" t="s">
        <v>218</v>
      </c>
      <c r="E149" s="7" t="s">
        <v>0</v>
      </c>
      <c r="F149" s="8">
        <f>SUM(F150+F152+F155+F157+F159+F161+F163)</f>
        <v>69525.7</v>
      </c>
    </row>
    <row r="150" spans="1:6" ht="31.5" customHeight="1">
      <c r="A150" s="5" t="s">
        <v>187</v>
      </c>
      <c r="B150" s="6" t="s">
        <v>455</v>
      </c>
      <c r="C150" s="7" t="s">
        <v>208</v>
      </c>
      <c r="D150" s="7" t="s">
        <v>219</v>
      </c>
      <c r="E150" s="7" t="s">
        <v>0</v>
      </c>
      <c r="F150" s="8">
        <f>SUM(F151)</f>
        <v>164.7</v>
      </c>
    </row>
    <row r="151" spans="1:6" ht="15.75">
      <c r="A151" s="9" t="s">
        <v>189</v>
      </c>
      <c r="B151" s="10" t="s">
        <v>455</v>
      </c>
      <c r="C151" s="10" t="s">
        <v>208</v>
      </c>
      <c r="D151" s="10" t="s">
        <v>219</v>
      </c>
      <c r="E151" s="10" t="s">
        <v>188</v>
      </c>
      <c r="F151" s="11">
        <f>SUM(Функциональная!E259)</f>
        <v>164.7</v>
      </c>
    </row>
    <row r="152" spans="1:6" ht="31.5">
      <c r="A152" s="5" t="s">
        <v>456</v>
      </c>
      <c r="B152" s="6" t="s">
        <v>455</v>
      </c>
      <c r="C152" s="7" t="s">
        <v>208</v>
      </c>
      <c r="D152" s="7" t="s">
        <v>220</v>
      </c>
      <c r="E152" s="7" t="s">
        <v>0</v>
      </c>
      <c r="F152" s="8">
        <f>SUM(F153:F154)</f>
        <v>14902.099999999999</v>
      </c>
    </row>
    <row r="153" spans="1:6" ht="13.5" customHeight="1">
      <c r="A153" s="9" t="s">
        <v>193</v>
      </c>
      <c r="B153" s="10" t="s">
        <v>455</v>
      </c>
      <c r="C153" s="10" t="s">
        <v>208</v>
      </c>
      <c r="D153" s="10" t="s">
        <v>220</v>
      </c>
      <c r="E153" s="10" t="s">
        <v>192</v>
      </c>
      <c r="F153" s="11">
        <f>SUM(14834.3-0.6)</f>
        <v>14833.699999999999</v>
      </c>
    </row>
    <row r="154" spans="1:6" ht="17.25" customHeight="1">
      <c r="A154" s="9" t="s">
        <v>222</v>
      </c>
      <c r="B154" s="10" t="s">
        <v>455</v>
      </c>
      <c r="C154" s="10" t="s">
        <v>208</v>
      </c>
      <c r="D154" s="10" t="s">
        <v>220</v>
      </c>
      <c r="E154" s="10" t="s">
        <v>221</v>
      </c>
      <c r="F154" s="11">
        <f>SUM(Функциональная!E262)</f>
        <v>68.4</v>
      </c>
    </row>
    <row r="155" spans="1:6" ht="65.25" customHeight="1">
      <c r="A155" s="5" t="s">
        <v>224</v>
      </c>
      <c r="B155" s="6" t="s">
        <v>455</v>
      </c>
      <c r="C155" s="7" t="s">
        <v>208</v>
      </c>
      <c r="D155" s="7" t="s">
        <v>223</v>
      </c>
      <c r="E155" s="7" t="s">
        <v>0</v>
      </c>
      <c r="F155" s="8">
        <f>SUM(F156)</f>
        <v>1574.1</v>
      </c>
    </row>
    <row r="156" spans="1:6" ht="15" customHeight="1">
      <c r="A156" s="9" t="s">
        <v>193</v>
      </c>
      <c r="B156" s="10" t="s">
        <v>455</v>
      </c>
      <c r="C156" s="10" t="s">
        <v>208</v>
      </c>
      <c r="D156" s="10" t="s">
        <v>223</v>
      </c>
      <c r="E156" s="10" t="s">
        <v>192</v>
      </c>
      <c r="F156" s="11">
        <f>SUM(Функциональная!E264)</f>
        <v>1574.1</v>
      </c>
    </row>
    <row r="157" spans="1:6" ht="47.25">
      <c r="A157" s="5" t="s">
        <v>195</v>
      </c>
      <c r="B157" s="6" t="s">
        <v>455</v>
      </c>
      <c r="C157" s="7" t="s">
        <v>208</v>
      </c>
      <c r="D157" s="7" t="s">
        <v>225</v>
      </c>
      <c r="E157" s="7" t="s">
        <v>0</v>
      </c>
      <c r="F157" s="8">
        <f>SUM(F158)</f>
        <v>130</v>
      </c>
    </row>
    <row r="158" spans="1:6" ht="16.5" customHeight="1">
      <c r="A158" s="9" t="s">
        <v>193</v>
      </c>
      <c r="B158" s="10" t="s">
        <v>455</v>
      </c>
      <c r="C158" s="10" t="s">
        <v>208</v>
      </c>
      <c r="D158" s="10" t="s">
        <v>225</v>
      </c>
      <c r="E158" s="10" t="s">
        <v>192</v>
      </c>
      <c r="F158" s="11">
        <f>SUM(Функциональная!E266)</f>
        <v>130</v>
      </c>
    </row>
    <row r="159" spans="1:6" ht="63">
      <c r="A159" s="5" t="s">
        <v>227</v>
      </c>
      <c r="B159" s="6" t="s">
        <v>455</v>
      </c>
      <c r="C159" s="7" t="s">
        <v>208</v>
      </c>
      <c r="D159" s="7" t="s">
        <v>226</v>
      </c>
      <c r="E159" s="7" t="s">
        <v>0</v>
      </c>
      <c r="F159" s="8">
        <f>SUM(F160)</f>
        <v>155.5</v>
      </c>
    </row>
    <row r="160" spans="1:6" ht="14.25" customHeight="1">
      <c r="A160" s="9" t="s">
        <v>193</v>
      </c>
      <c r="B160" s="10" t="s">
        <v>455</v>
      </c>
      <c r="C160" s="10" t="s">
        <v>208</v>
      </c>
      <c r="D160" s="10" t="s">
        <v>226</v>
      </c>
      <c r="E160" s="10" t="s">
        <v>192</v>
      </c>
      <c r="F160" s="11">
        <f>SUM(Функциональная!E268)</f>
        <v>155.5</v>
      </c>
    </row>
    <row r="161" spans="1:6" ht="63" customHeight="1">
      <c r="A161" s="5" t="s">
        <v>229</v>
      </c>
      <c r="B161" s="6" t="s">
        <v>455</v>
      </c>
      <c r="C161" s="7" t="s">
        <v>208</v>
      </c>
      <c r="D161" s="7" t="s">
        <v>228</v>
      </c>
      <c r="E161" s="7" t="s">
        <v>0</v>
      </c>
      <c r="F161" s="8">
        <f>SUM(F162)</f>
        <v>903.2</v>
      </c>
    </row>
    <row r="162" spans="1:6" ht="16.5" customHeight="1">
      <c r="A162" s="9" t="s">
        <v>193</v>
      </c>
      <c r="B162" s="10" t="s">
        <v>455</v>
      </c>
      <c r="C162" s="10" t="s">
        <v>208</v>
      </c>
      <c r="D162" s="10" t="s">
        <v>228</v>
      </c>
      <c r="E162" s="10" t="s">
        <v>192</v>
      </c>
      <c r="F162" s="11">
        <f>SUM(Функциональная!E270)</f>
        <v>903.2</v>
      </c>
    </row>
    <row r="163" spans="1:6" ht="67.5" customHeight="1">
      <c r="A163" s="5" t="s">
        <v>231</v>
      </c>
      <c r="B163" s="6" t="s">
        <v>455</v>
      </c>
      <c r="C163" s="7" t="s">
        <v>208</v>
      </c>
      <c r="D163" s="7" t="s">
        <v>230</v>
      </c>
      <c r="E163" s="7" t="s">
        <v>0</v>
      </c>
      <c r="F163" s="8">
        <f>SUM(F164:F165)</f>
        <v>51696.1</v>
      </c>
    </row>
    <row r="164" spans="1:6" ht="14.25" customHeight="1">
      <c r="A164" s="9" t="s">
        <v>193</v>
      </c>
      <c r="B164" s="10" t="s">
        <v>455</v>
      </c>
      <c r="C164" s="10" t="s">
        <v>208</v>
      </c>
      <c r="D164" s="10" t="s">
        <v>230</v>
      </c>
      <c r="E164" s="10" t="s">
        <v>192</v>
      </c>
      <c r="F164" s="11">
        <f>SUM(Функциональная!E272)</f>
        <v>51545.4</v>
      </c>
    </row>
    <row r="165" spans="1:6" ht="18" customHeight="1">
      <c r="A165" s="9" t="s">
        <v>222</v>
      </c>
      <c r="B165" s="10" t="s">
        <v>455</v>
      </c>
      <c r="C165" s="10" t="s">
        <v>208</v>
      </c>
      <c r="D165" s="10" t="s">
        <v>230</v>
      </c>
      <c r="E165" s="10" t="s">
        <v>221</v>
      </c>
      <c r="F165" s="11">
        <f>SUM(Функциональная!E273)</f>
        <v>150.7</v>
      </c>
    </row>
    <row r="166" spans="1:6" ht="15.75">
      <c r="A166" s="5" t="s">
        <v>233</v>
      </c>
      <c r="B166" s="6" t="s">
        <v>455</v>
      </c>
      <c r="C166" s="7" t="s">
        <v>208</v>
      </c>
      <c r="D166" s="7" t="s">
        <v>232</v>
      </c>
      <c r="E166" s="7" t="s">
        <v>0</v>
      </c>
      <c r="F166" s="8">
        <f>SUM(F167)</f>
        <v>15660.3</v>
      </c>
    </row>
    <row r="167" spans="1:6" ht="17.25" customHeight="1">
      <c r="A167" s="5" t="s">
        <v>185</v>
      </c>
      <c r="B167" s="6" t="s">
        <v>455</v>
      </c>
      <c r="C167" s="7" t="s">
        <v>208</v>
      </c>
      <c r="D167" s="7" t="s">
        <v>234</v>
      </c>
      <c r="E167" s="7" t="s">
        <v>0</v>
      </c>
      <c r="F167" s="8">
        <f>SUM(F168+F170)</f>
        <v>15660.3</v>
      </c>
    </row>
    <row r="168" spans="1:6" ht="31.5">
      <c r="A168" s="5" t="s">
        <v>236</v>
      </c>
      <c r="B168" s="6" t="s">
        <v>455</v>
      </c>
      <c r="C168" s="7" t="s">
        <v>208</v>
      </c>
      <c r="D168" s="7" t="s">
        <v>235</v>
      </c>
      <c r="E168" s="7" t="s">
        <v>0</v>
      </c>
      <c r="F168" s="8">
        <f>SUM(F169)</f>
        <v>11109.8</v>
      </c>
    </row>
    <row r="169" spans="1:6" ht="21" customHeight="1">
      <c r="A169" s="9" t="s">
        <v>193</v>
      </c>
      <c r="B169" s="10" t="s">
        <v>455</v>
      </c>
      <c r="C169" s="10" t="s">
        <v>208</v>
      </c>
      <c r="D169" s="10" t="s">
        <v>235</v>
      </c>
      <c r="E169" s="10" t="s">
        <v>192</v>
      </c>
      <c r="F169" s="11">
        <v>11109.8</v>
      </c>
    </row>
    <row r="170" spans="1:6" ht="50.25" customHeight="1">
      <c r="A170" s="5" t="s">
        <v>239</v>
      </c>
      <c r="B170" s="6" t="s">
        <v>455</v>
      </c>
      <c r="C170" s="7" t="s">
        <v>208</v>
      </c>
      <c r="D170" s="7" t="s">
        <v>238</v>
      </c>
      <c r="E170" s="7" t="s">
        <v>0</v>
      </c>
      <c r="F170" s="8">
        <f>SUM(F171)</f>
        <v>4550.5</v>
      </c>
    </row>
    <row r="171" spans="1:6" ht="14.25" customHeight="1">
      <c r="A171" s="9" t="s">
        <v>193</v>
      </c>
      <c r="B171" s="10" t="s">
        <v>455</v>
      </c>
      <c r="C171" s="10" t="s">
        <v>208</v>
      </c>
      <c r="D171" s="10" t="s">
        <v>238</v>
      </c>
      <c r="E171" s="10" t="s">
        <v>192</v>
      </c>
      <c r="F171" s="11">
        <f>SUM(Функциональная!E281)</f>
        <v>4550.5</v>
      </c>
    </row>
    <row r="172" spans="1:6" ht="14.25" customHeight="1">
      <c r="A172" s="5" t="s">
        <v>248</v>
      </c>
      <c r="B172" s="6" t="s">
        <v>455</v>
      </c>
      <c r="C172" s="7" t="s">
        <v>208</v>
      </c>
      <c r="D172" s="7" t="s">
        <v>247</v>
      </c>
      <c r="E172" s="7" t="s">
        <v>0</v>
      </c>
      <c r="F172" s="8">
        <f>SUM(F173)</f>
        <v>6594.3</v>
      </c>
    </row>
    <row r="173" spans="1:6" ht="17.25" customHeight="1">
      <c r="A173" s="5" t="s">
        <v>185</v>
      </c>
      <c r="B173" s="6" t="s">
        <v>455</v>
      </c>
      <c r="C173" s="7" t="s">
        <v>208</v>
      </c>
      <c r="D173" s="7" t="s">
        <v>249</v>
      </c>
      <c r="E173" s="7" t="s">
        <v>0</v>
      </c>
      <c r="F173" s="8">
        <f>SUM(F174+F176+F178)</f>
        <v>6594.3</v>
      </c>
    </row>
    <row r="174" spans="1:6" ht="63">
      <c r="A174" s="5" t="s">
        <v>227</v>
      </c>
      <c r="B174" s="6" t="s">
        <v>455</v>
      </c>
      <c r="C174" s="7" t="s">
        <v>208</v>
      </c>
      <c r="D174" s="7" t="s">
        <v>250</v>
      </c>
      <c r="E174" s="7" t="s">
        <v>0</v>
      </c>
      <c r="F174" s="8">
        <f>SUM(F175)</f>
        <v>9.100000000000001</v>
      </c>
    </row>
    <row r="175" spans="1:6" ht="16.5" customHeight="1">
      <c r="A175" s="9" t="s">
        <v>193</v>
      </c>
      <c r="B175" s="10" t="s">
        <v>455</v>
      </c>
      <c r="C175" s="10" t="s">
        <v>208</v>
      </c>
      <c r="D175" s="10" t="s">
        <v>250</v>
      </c>
      <c r="E175" s="10" t="s">
        <v>192</v>
      </c>
      <c r="F175" s="11">
        <f>SUM(Функциональная!E295)</f>
        <v>9.100000000000001</v>
      </c>
    </row>
    <row r="176" spans="1:6" ht="64.5" customHeight="1">
      <c r="A176" s="5" t="s">
        <v>229</v>
      </c>
      <c r="B176" s="6" t="s">
        <v>455</v>
      </c>
      <c r="C176" s="7" t="s">
        <v>208</v>
      </c>
      <c r="D176" s="7" t="s">
        <v>251</v>
      </c>
      <c r="E176" s="7" t="s">
        <v>0</v>
      </c>
      <c r="F176" s="8">
        <f>SUM(F177)</f>
        <v>35.1</v>
      </c>
    </row>
    <row r="177" spans="1:6" ht="22.5" customHeight="1">
      <c r="A177" s="9" t="s">
        <v>193</v>
      </c>
      <c r="B177" s="10" t="s">
        <v>455</v>
      </c>
      <c r="C177" s="10" t="s">
        <v>208</v>
      </c>
      <c r="D177" s="10" t="s">
        <v>251</v>
      </c>
      <c r="E177" s="10" t="s">
        <v>192</v>
      </c>
      <c r="F177" s="11">
        <f>SUM(Функциональная!E297)</f>
        <v>35.1</v>
      </c>
    </row>
    <row r="178" spans="1:6" ht="78" customHeight="1">
      <c r="A178" s="5" t="s">
        <v>253</v>
      </c>
      <c r="B178" s="6" t="s">
        <v>455</v>
      </c>
      <c r="C178" s="7" t="s">
        <v>208</v>
      </c>
      <c r="D178" s="7" t="s">
        <v>252</v>
      </c>
      <c r="E178" s="7" t="s">
        <v>0</v>
      </c>
      <c r="F178" s="8">
        <f>SUM(F179)</f>
        <v>6550.1</v>
      </c>
    </row>
    <row r="179" spans="1:6" ht="22.5" customHeight="1">
      <c r="A179" s="9" t="s">
        <v>193</v>
      </c>
      <c r="B179" s="10" t="s">
        <v>455</v>
      </c>
      <c r="C179" s="10" t="s">
        <v>208</v>
      </c>
      <c r="D179" s="10" t="s">
        <v>252</v>
      </c>
      <c r="E179" s="10" t="s">
        <v>192</v>
      </c>
      <c r="F179" s="11">
        <f>SUM(Функциональная!E299)</f>
        <v>6550.1</v>
      </c>
    </row>
    <row r="180" spans="1:6" ht="22.5" customHeight="1">
      <c r="A180" s="5" t="s">
        <v>276</v>
      </c>
      <c r="B180" s="10" t="s">
        <v>455</v>
      </c>
      <c r="C180" s="76" t="s">
        <v>208</v>
      </c>
      <c r="D180" s="76" t="s">
        <v>275</v>
      </c>
      <c r="E180" s="76"/>
      <c r="F180" s="69">
        <f>SUM(F182)</f>
        <v>5500</v>
      </c>
    </row>
    <row r="181" spans="1:6" ht="22.5" customHeight="1">
      <c r="A181" s="108" t="s">
        <v>554</v>
      </c>
      <c r="B181" s="10" t="s">
        <v>455</v>
      </c>
      <c r="C181" s="77" t="s">
        <v>208</v>
      </c>
      <c r="D181" s="77" t="s">
        <v>553</v>
      </c>
      <c r="E181" s="77"/>
      <c r="F181" s="68">
        <f>SUM(F182)</f>
        <v>5500</v>
      </c>
    </row>
    <row r="182" spans="1:6" ht="22.5" customHeight="1">
      <c r="A182" s="108" t="s">
        <v>193</v>
      </c>
      <c r="B182" s="10" t="s">
        <v>455</v>
      </c>
      <c r="C182" s="77" t="s">
        <v>208</v>
      </c>
      <c r="D182" s="77" t="s">
        <v>553</v>
      </c>
      <c r="E182" s="77" t="s">
        <v>192</v>
      </c>
      <c r="F182" s="68">
        <v>5500</v>
      </c>
    </row>
    <row r="183" spans="1:6" ht="15.75">
      <c r="A183" s="5" t="s">
        <v>255</v>
      </c>
      <c r="B183" s="6" t="s">
        <v>455</v>
      </c>
      <c r="C183" s="7" t="s">
        <v>208</v>
      </c>
      <c r="D183" s="7" t="s">
        <v>254</v>
      </c>
      <c r="E183" s="7" t="s">
        <v>0</v>
      </c>
      <c r="F183" s="8">
        <f>SUM(F184)</f>
        <v>2081.4</v>
      </c>
    </row>
    <row r="184" spans="1:6" ht="15.75">
      <c r="A184" s="5" t="s">
        <v>257</v>
      </c>
      <c r="B184" s="6" t="s">
        <v>455</v>
      </c>
      <c r="C184" s="7" t="s">
        <v>208</v>
      </c>
      <c r="D184" s="7" t="s">
        <v>256</v>
      </c>
      <c r="E184" s="7" t="s">
        <v>0</v>
      </c>
      <c r="F184" s="8">
        <f>SUM(F185+F187)</f>
        <v>2081.4</v>
      </c>
    </row>
    <row r="185" spans="1:6" ht="15.75">
      <c r="A185" s="5" t="s">
        <v>257</v>
      </c>
      <c r="B185" s="6" t="s">
        <v>455</v>
      </c>
      <c r="C185" s="7" t="s">
        <v>208</v>
      </c>
      <c r="D185" s="7" t="s">
        <v>256</v>
      </c>
      <c r="E185" s="7" t="s">
        <v>0</v>
      </c>
      <c r="F185" s="8">
        <f>SUM(F186)</f>
        <v>1784.8</v>
      </c>
    </row>
    <row r="186" spans="1:6" ht="22.5" customHeight="1">
      <c r="A186" s="9" t="s">
        <v>193</v>
      </c>
      <c r="B186" s="10" t="s">
        <v>455</v>
      </c>
      <c r="C186" s="10" t="s">
        <v>208</v>
      </c>
      <c r="D186" s="10" t="s">
        <v>256</v>
      </c>
      <c r="E186" s="10" t="s">
        <v>192</v>
      </c>
      <c r="F186" s="11">
        <f>SUM(Функциональная!E306)</f>
        <v>1784.8</v>
      </c>
    </row>
    <row r="187" spans="1:6" ht="31.5">
      <c r="A187" s="5" t="s">
        <v>259</v>
      </c>
      <c r="B187" s="6" t="s">
        <v>455</v>
      </c>
      <c r="C187" s="7" t="s">
        <v>208</v>
      </c>
      <c r="D187" s="7" t="s">
        <v>258</v>
      </c>
      <c r="E187" s="7" t="s">
        <v>0</v>
      </c>
      <c r="F187" s="8">
        <f>SUM(F188)</f>
        <v>296.6</v>
      </c>
    </row>
    <row r="188" spans="1:6" ht="20.25" customHeight="1">
      <c r="A188" s="9" t="s">
        <v>193</v>
      </c>
      <c r="B188" s="10" t="s">
        <v>455</v>
      </c>
      <c r="C188" s="10" t="s">
        <v>208</v>
      </c>
      <c r="D188" s="10" t="s">
        <v>258</v>
      </c>
      <c r="E188" s="10" t="s">
        <v>192</v>
      </c>
      <c r="F188" s="11">
        <f>SUM(Функциональная!E308)</f>
        <v>296.6</v>
      </c>
    </row>
    <row r="189" spans="1:6" ht="15.75">
      <c r="A189" s="5" t="s">
        <v>266</v>
      </c>
      <c r="B189" s="6" t="s">
        <v>455</v>
      </c>
      <c r="C189" s="7" t="s">
        <v>265</v>
      </c>
      <c r="D189" s="7" t="s">
        <v>0</v>
      </c>
      <c r="E189" s="7" t="s">
        <v>0</v>
      </c>
      <c r="F189" s="8">
        <f>SUM(F192)</f>
        <v>300</v>
      </c>
    </row>
    <row r="190" spans="1:6" ht="15.75">
      <c r="A190" s="5" t="s">
        <v>77</v>
      </c>
      <c r="B190" s="6" t="s">
        <v>455</v>
      </c>
      <c r="C190" s="7" t="s">
        <v>265</v>
      </c>
      <c r="D190" s="7" t="s">
        <v>76</v>
      </c>
      <c r="E190" s="7" t="s">
        <v>0</v>
      </c>
      <c r="F190" s="8">
        <f>SUM(F192)</f>
        <v>300</v>
      </c>
    </row>
    <row r="191" spans="1:6" ht="32.25" customHeight="1">
      <c r="A191" s="5" t="s">
        <v>457</v>
      </c>
      <c r="B191" s="6" t="s">
        <v>455</v>
      </c>
      <c r="C191" s="7" t="s">
        <v>265</v>
      </c>
      <c r="D191" s="7" t="s">
        <v>271</v>
      </c>
      <c r="E191" s="7" t="s">
        <v>0</v>
      </c>
      <c r="F191" s="8">
        <f>SUM(F192)</f>
        <v>300</v>
      </c>
    </row>
    <row r="192" spans="1:6" ht="15.75">
      <c r="A192" s="9" t="s">
        <v>270</v>
      </c>
      <c r="B192" s="10" t="s">
        <v>455</v>
      </c>
      <c r="C192" s="10" t="s">
        <v>265</v>
      </c>
      <c r="D192" s="10" t="s">
        <v>271</v>
      </c>
      <c r="E192" s="10" t="s">
        <v>269</v>
      </c>
      <c r="F192" s="11">
        <f>SUM(Функциональная!E314)</f>
        <v>300</v>
      </c>
    </row>
    <row r="193" spans="1:6" ht="15.75">
      <c r="A193" s="5" t="s">
        <v>274</v>
      </c>
      <c r="B193" s="6" t="s">
        <v>455</v>
      </c>
      <c r="C193" s="7" t="s">
        <v>273</v>
      </c>
      <c r="D193" s="7" t="s">
        <v>0</v>
      </c>
      <c r="E193" s="7" t="s">
        <v>0</v>
      </c>
      <c r="F193" s="8">
        <f>SUM(F197+F200+F206+F216+F218+F194)</f>
        <v>27755</v>
      </c>
    </row>
    <row r="194" spans="1:6" ht="15.75">
      <c r="A194" s="5" t="s">
        <v>48</v>
      </c>
      <c r="B194" s="6" t="s">
        <v>455</v>
      </c>
      <c r="C194" s="7" t="s">
        <v>273</v>
      </c>
      <c r="D194" s="7" t="s">
        <v>49</v>
      </c>
      <c r="E194" s="7" t="s">
        <v>0</v>
      </c>
      <c r="F194" s="8">
        <f>SUM(F196)</f>
        <v>36</v>
      </c>
    </row>
    <row r="195" spans="1:6" ht="15.75">
      <c r="A195" s="5" t="s">
        <v>51</v>
      </c>
      <c r="B195" s="6" t="s">
        <v>455</v>
      </c>
      <c r="C195" s="7" t="s">
        <v>273</v>
      </c>
      <c r="D195" s="7" t="s">
        <v>50</v>
      </c>
      <c r="E195" s="7" t="s">
        <v>0</v>
      </c>
      <c r="F195" s="8">
        <f>SUM(F196)</f>
        <v>36</v>
      </c>
    </row>
    <row r="196" spans="1:6" ht="15.75">
      <c r="A196" s="9" t="s">
        <v>193</v>
      </c>
      <c r="B196" s="10" t="s">
        <v>455</v>
      </c>
      <c r="C196" s="10" t="s">
        <v>273</v>
      </c>
      <c r="D196" s="10" t="s">
        <v>50</v>
      </c>
      <c r="E196" s="10" t="s">
        <v>192</v>
      </c>
      <c r="F196" s="11">
        <f>SUM(Функциональная!E318)</f>
        <v>36</v>
      </c>
    </row>
    <row r="197" spans="1:6" ht="15.75">
      <c r="A197" s="5" t="s">
        <v>276</v>
      </c>
      <c r="B197" s="6" t="s">
        <v>455</v>
      </c>
      <c r="C197" s="7" t="s">
        <v>273</v>
      </c>
      <c r="D197" s="7" t="s">
        <v>275</v>
      </c>
      <c r="E197" s="7" t="s">
        <v>0</v>
      </c>
      <c r="F197" s="8">
        <f>SUM(F199)</f>
        <v>320</v>
      </c>
    </row>
    <row r="198" spans="1:6" ht="20.25" customHeight="1">
      <c r="A198" s="5" t="s">
        <v>278</v>
      </c>
      <c r="B198" s="6" t="s">
        <v>455</v>
      </c>
      <c r="C198" s="7" t="s">
        <v>273</v>
      </c>
      <c r="D198" s="7" t="s">
        <v>277</v>
      </c>
      <c r="E198" s="7" t="s">
        <v>0</v>
      </c>
      <c r="F198" s="8">
        <f>SUM(F199)</f>
        <v>320</v>
      </c>
    </row>
    <row r="199" spans="1:6" ht="21" customHeight="1">
      <c r="A199" s="9" t="s">
        <v>193</v>
      </c>
      <c r="B199" s="10" t="s">
        <v>455</v>
      </c>
      <c r="C199" s="10" t="s">
        <v>273</v>
      </c>
      <c r="D199" s="10" t="s">
        <v>277</v>
      </c>
      <c r="E199" s="10" t="s">
        <v>192</v>
      </c>
      <c r="F199" s="11">
        <f>SUM(Функциональная!E321-Ведомстенная!F73)</f>
        <v>320</v>
      </c>
    </row>
    <row r="200" spans="1:6" ht="60" customHeight="1">
      <c r="A200" s="5" t="s">
        <v>261</v>
      </c>
      <c r="B200" s="6" t="s">
        <v>455</v>
      </c>
      <c r="C200" s="7" t="s">
        <v>273</v>
      </c>
      <c r="D200" s="7" t="s">
        <v>260</v>
      </c>
      <c r="E200" s="7" t="s">
        <v>0</v>
      </c>
      <c r="F200" s="8">
        <f>SUM(F201)</f>
        <v>11664.199999999999</v>
      </c>
    </row>
    <row r="201" spans="1:6" ht="14.25" customHeight="1">
      <c r="A201" s="5" t="s">
        <v>185</v>
      </c>
      <c r="B201" s="6" t="s">
        <v>455</v>
      </c>
      <c r="C201" s="7" t="s">
        <v>273</v>
      </c>
      <c r="D201" s="7" t="s">
        <v>262</v>
      </c>
      <c r="E201" s="7" t="s">
        <v>0</v>
      </c>
      <c r="F201" s="8">
        <f>SUM(F202+F204)</f>
        <v>11664.199999999999</v>
      </c>
    </row>
    <row r="202" spans="1:6" ht="30" customHeight="1">
      <c r="A202" s="5" t="s">
        <v>280</v>
      </c>
      <c r="B202" s="6" t="s">
        <v>455</v>
      </c>
      <c r="C202" s="7" t="s">
        <v>273</v>
      </c>
      <c r="D202" s="7" t="s">
        <v>279</v>
      </c>
      <c r="E202" s="7" t="s">
        <v>0</v>
      </c>
      <c r="F202" s="8">
        <f>SUM(F203)</f>
        <v>29.9</v>
      </c>
    </row>
    <row r="203" spans="1:6" ht="15.75">
      <c r="A203" s="9" t="s">
        <v>282</v>
      </c>
      <c r="B203" s="10" t="s">
        <v>455</v>
      </c>
      <c r="C203" s="10" t="s">
        <v>273</v>
      </c>
      <c r="D203" s="10" t="s">
        <v>279</v>
      </c>
      <c r="E203" s="10" t="s">
        <v>281</v>
      </c>
      <c r="F203" s="11">
        <f>SUM(Функциональная!E325)</f>
        <v>29.9</v>
      </c>
    </row>
    <row r="204" spans="1:6" ht="63">
      <c r="A204" s="5" t="s">
        <v>264</v>
      </c>
      <c r="B204" s="6" t="s">
        <v>455</v>
      </c>
      <c r="C204" s="7" t="s">
        <v>273</v>
      </c>
      <c r="D204" s="7" t="s">
        <v>263</v>
      </c>
      <c r="E204" s="7" t="s">
        <v>0</v>
      </c>
      <c r="F204" s="8">
        <f>SUM(F205)</f>
        <v>11634.3</v>
      </c>
    </row>
    <row r="205" spans="1:6" ht="21" customHeight="1">
      <c r="A205" s="9" t="s">
        <v>193</v>
      </c>
      <c r="B205" s="10" t="s">
        <v>455</v>
      </c>
      <c r="C205" s="10" t="s">
        <v>273</v>
      </c>
      <c r="D205" s="10" t="s">
        <v>263</v>
      </c>
      <c r="E205" s="10" t="s">
        <v>192</v>
      </c>
      <c r="F205" s="11">
        <v>11634.3</v>
      </c>
    </row>
    <row r="206" spans="1:6" ht="15.75">
      <c r="A206" s="5" t="s">
        <v>199</v>
      </c>
      <c r="B206" s="6" t="s">
        <v>455</v>
      </c>
      <c r="C206" s="7" t="s">
        <v>273</v>
      </c>
      <c r="D206" s="7" t="s">
        <v>198</v>
      </c>
      <c r="E206" s="7" t="s">
        <v>0</v>
      </c>
      <c r="F206" s="8">
        <f>SUM(F207+F209)</f>
        <v>295.7</v>
      </c>
    </row>
    <row r="207" spans="1:6" ht="31.5">
      <c r="A207" s="108" t="s">
        <v>537</v>
      </c>
      <c r="B207" s="6" t="s">
        <v>455</v>
      </c>
      <c r="C207" s="77" t="s">
        <v>273</v>
      </c>
      <c r="D207" s="77" t="s">
        <v>536</v>
      </c>
      <c r="E207" s="77"/>
      <c r="F207" s="68">
        <f>SUM(F208)</f>
        <v>59</v>
      </c>
    </row>
    <row r="208" spans="1:6" ht="15.75">
      <c r="A208" s="51" t="s">
        <v>193</v>
      </c>
      <c r="B208" s="10" t="s">
        <v>455</v>
      </c>
      <c r="C208" s="77" t="s">
        <v>273</v>
      </c>
      <c r="D208" s="77" t="s">
        <v>536</v>
      </c>
      <c r="E208" s="77" t="s">
        <v>192</v>
      </c>
      <c r="F208" s="68">
        <f>SUM(Функциональная!E330)</f>
        <v>59</v>
      </c>
    </row>
    <row r="209" spans="1:6" ht="15.75">
      <c r="A209" s="5" t="s">
        <v>439</v>
      </c>
      <c r="B209" s="6" t="s">
        <v>455</v>
      </c>
      <c r="C209" s="7" t="s">
        <v>273</v>
      </c>
      <c r="D209" s="7" t="s">
        <v>438</v>
      </c>
      <c r="E209" s="7" t="s">
        <v>0</v>
      </c>
      <c r="F209" s="8">
        <f>SUM(F211+F212+F214)</f>
        <v>236.7</v>
      </c>
    </row>
    <row r="210" spans="1:6" ht="84" customHeight="1">
      <c r="A210" s="5" t="s">
        <v>441</v>
      </c>
      <c r="B210" s="6" t="s">
        <v>455</v>
      </c>
      <c r="C210" s="7" t="s">
        <v>273</v>
      </c>
      <c r="D210" s="7" t="s">
        <v>440</v>
      </c>
      <c r="E210" s="7" t="s">
        <v>0</v>
      </c>
      <c r="F210" s="8">
        <f>SUM(F211)</f>
        <v>57.5</v>
      </c>
    </row>
    <row r="211" spans="1:6" ht="22.5" customHeight="1">
      <c r="A211" s="9" t="s">
        <v>193</v>
      </c>
      <c r="B211" s="10" t="s">
        <v>455</v>
      </c>
      <c r="C211" s="10" t="s">
        <v>273</v>
      </c>
      <c r="D211" s="10" t="s">
        <v>440</v>
      </c>
      <c r="E211" s="10" t="s">
        <v>192</v>
      </c>
      <c r="F211" s="11">
        <f>SUM(Функциональная!E333)</f>
        <v>57.5</v>
      </c>
    </row>
    <row r="212" spans="1:6" ht="49.5" customHeight="1">
      <c r="A212" s="132" t="s">
        <v>552</v>
      </c>
      <c r="B212" s="6" t="s">
        <v>455</v>
      </c>
      <c r="C212" s="77" t="s">
        <v>273</v>
      </c>
      <c r="D212" s="77" t="s">
        <v>551</v>
      </c>
      <c r="E212" s="77" t="s">
        <v>0</v>
      </c>
      <c r="F212" s="68">
        <f>SUM(F213)</f>
        <v>73.2</v>
      </c>
    </row>
    <row r="213" spans="1:6" ht="22.5" customHeight="1">
      <c r="A213" s="108" t="s">
        <v>193</v>
      </c>
      <c r="B213" s="10" t="s">
        <v>455</v>
      </c>
      <c r="C213" s="77" t="s">
        <v>273</v>
      </c>
      <c r="D213" s="77" t="s">
        <v>551</v>
      </c>
      <c r="E213" s="77" t="s">
        <v>192</v>
      </c>
      <c r="F213" s="68">
        <f>SUM(Функциональная!E335)</f>
        <v>73.2</v>
      </c>
    </row>
    <row r="214" spans="1:6" ht="35.25" customHeight="1">
      <c r="A214" s="131" t="s">
        <v>556</v>
      </c>
      <c r="B214" s="6" t="s">
        <v>455</v>
      </c>
      <c r="C214" s="77" t="s">
        <v>273</v>
      </c>
      <c r="D214" s="77" t="s">
        <v>555</v>
      </c>
      <c r="E214" s="77" t="s">
        <v>0</v>
      </c>
      <c r="F214" s="68">
        <f>SUM(F215)</f>
        <v>106</v>
      </c>
    </row>
    <row r="215" spans="1:6" ht="22.5" customHeight="1">
      <c r="A215" s="108" t="s">
        <v>193</v>
      </c>
      <c r="B215" s="10" t="s">
        <v>455</v>
      </c>
      <c r="C215" s="77" t="s">
        <v>273</v>
      </c>
      <c r="D215" s="77" t="s">
        <v>555</v>
      </c>
      <c r="E215" s="77" t="s">
        <v>192</v>
      </c>
      <c r="F215" s="68">
        <f>SUM(Функциональная!E337)</f>
        <v>106</v>
      </c>
    </row>
    <row r="216" spans="1:6" ht="15.75">
      <c r="A216" s="5" t="s">
        <v>75</v>
      </c>
      <c r="B216" s="6" t="s">
        <v>455</v>
      </c>
      <c r="C216" s="7" t="s">
        <v>273</v>
      </c>
      <c r="D216" s="7" t="s">
        <v>74</v>
      </c>
      <c r="E216" s="7" t="s">
        <v>0</v>
      </c>
      <c r="F216" s="8">
        <f>SUM(F217)</f>
        <v>5861.3</v>
      </c>
    </row>
    <row r="217" spans="1:6" ht="22.5" customHeight="1">
      <c r="A217" s="9" t="s">
        <v>193</v>
      </c>
      <c r="B217" s="10" t="s">
        <v>455</v>
      </c>
      <c r="C217" s="10" t="s">
        <v>273</v>
      </c>
      <c r="D217" s="10" t="s">
        <v>74</v>
      </c>
      <c r="E217" s="10" t="s">
        <v>192</v>
      </c>
      <c r="F217" s="11">
        <f>SUM(Функциональная!E339-Ведомстенная!F75)</f>
        <v>5861.3</v>
      </c>
    </row>
    <row r="218" spans="1:6" ht="15.75">
      <c r="A218" s="5" t="s">
        <v>77</v>
      </c>
      <c r="B218" s="6" t="s">
        <v>455</v>
      </c>
      <c r="C218" s="7" t="s">
        <v>273</v>
      </c>
      <c r="D218" s="7" t="s">
        <v>76</v>
      </c>
      <c r="E218" s="7" t="s">
        <v>0</v>
      </c>
      <c r="F218" s="8">
        <f>SUM(F219+F221+F223+F225+F228)</f>
        <v>9577.8</v>
      </c>
    </row>
    <row r="219" spans="1:6" ht="31.5">
      <c r="A219" s="5" t="s">
        <v>109</v>
      </c>
      <c r="B219" s="6" t="s">
        <v>455</v>
      </c>
      <c r="C219" s="7" t="s">
        <v>273</v>
      </c>
      <c r="D219" s="7" t="s">
        <v>108</v>
      </c>
      <c r="E219" s="7" t="s">
        <v>0</v>
      </c>
      <c r="F219" s="8">
        <f>SUM(F220)</f>
        <v>5</v>
      </c>
    </row>
    <row r="220" spans="1:6" ht="16.5" customHeight="1">
      <c r="A220" s="9" t="s">
        <v>193</v>
      </c>
      <c r="B220" s="10" t="s">
        <v>455</v>
      </c>
      <c r="C220" s="10" t="s">
        <v>273</v>
      </c>
      <c r="D220" s="10" t="s">
        <v>108</v>
      </c>
      <c r="E220" s="10" t="s">
        <v>192</v>
      </c>
      <c r="F220" s="11">
        <f>SUM(Функциональная!E342)</f>
        <v>5</v>
      </c>
    </row>
    <row r="221" spans="1:6" ht="47.25" customHeight="1">
      <c r="A221" s="5" t="s">
        <v>284</v>
      </c>
      <c r="B221" s="6" t="s">
        <v>455</v>
      </c>
      <c r="C221" s="7" t="s">
        <v>273</v>
      </c>
      <c r="D221" s="7" t="s">
        <v>283</v>
      </c>
      <c r="E221" s="7" t="s">
        <v>0</v>
      </c>
      <c r="F221" s="8">
        <f>SUM(F222)</f>
        <v>1541.4</v>
      </c>
    </row>
    <row r="222" spans="1:6" ht="18.75" customHeight="1">
      <c r="A222" s="9" t="s">
        <v>193</v>
      </c>
      <c r="B222" s="10" t="s">
        <v>455</v>
      </c>
      <c r="C222" s="10" t="s">
        <v>273</v>
      </c>
      <c r="D222" s="10" t="s">
        <v>283</v>
      </c>
      <c r="E222" s="10" t="s">
        <v>192</v>
      </c>
      <c r="F222" s="11">
        <f>SUM(Функциональная!E344)</f>
        <v>1541.4</v>
      </c>
    </row>
    <row r="223" spans="1:6" ht="46.5" customHeight="1">
      <c r="A223" s="108" t="s">
        <v>486</v>
      </c>
      <c r="B223" s="6" t="s">
        <v>455</v>
      </c>
      <c r="C223" s="6" t="s">
        <v>273</v>
      </c>
      <c r="D223" s="7" t="s">
        <v>487</v>
      </c>
      <c r="E223" s="7" t="s">
        <v>0</v>
      </c>
      <c r="F223" s="8">
        <f>SUM(F224)</f>
        <v>7095.2</v>
      </c>
    </row>
    <row r="224" spans="1:6" ht="18.75" customHeight="1">
      <c r="A224" s="108" t="s">
        <v>193</v>
      </c>
      <c r="B224" s="10" t="s">
        <v>455</v>
      </c>
      <c r="C224" s="77" t="s">
        <v>273</v>
      </c>
      <c r="D224" s="77" t="s">
        <v>487</v>
      </c>
      <c r="E224" s="77" t="s">
        <v>192</v>
      </c>
      <c r="F224" s="68">
        <f>SUM(Функциональная!E346)</f>
        <v>7095.2</v>
      </c>
    </row>
    <row r="225" spans="1:6" ht="45" customHeight="1">
      <c r="A225" s="5" t="s">
        <v>286</v>
      </c>
      <c r="B225" s="6" t="s">
        <v>455</v>
      </c>
      <c r="C225" s="7" t="s">
        <v>273</v>
      </c>
      <c r="D225" s="7" t="s">
        <v>285</v>
      </c>
      <c r="E225" s="7" t="s">
        <v>0</v>
      </c>
      <c r="F225" s="8">
        <f>SUM(F226:F227)</f>
        <v>603.4</v>
      </c>
    </row>
    <row r="226" spans="1:6" ht="17.25" customHeight="1">
      <c r="A226" s="9" t="s">
        <v>193</v>
      </c>
      <c r="B226" s="10" t="s">
        <v>455</v>
      </c>
      <c r="C226" s="10" t="s">
        <v>273</v>
      </c>
      <c r="D226" s="10" t="s">
        <v>285</v>
      </c>
      <c r="E226" s="10" t="s">
        <v>192</v>
      </c>
      <c r="F226" s="11">
        <f>SUM(Функциональная!E348)</f>
        <v>600</v>
      </c>
    </row>
    <row r="227" spans="1:6" ht="17.25" customHeight="1">
      <c r="A227" s="107" t="s">
        <v>577</v>
      </c>
      <c r="B227" s="10" t="s">
        <v>455</v>
      </c>
      <c r="C227" s="10" t="s">
        <v>273</v>
      </c>
      <c r="D227" s="10" t="s">
        <v>285</v>
      </c>
      <c r="E227" s="120" t="s">
        <v>576</v>
      </c>
      <c r="F227" s="121">
        <v>3.4</v>
      </c>
    </row>
    <row r="228" spans="1:6" ht="15.75">
      <c r="A228" s="5" t="s">
        <v>288</v>
      </c>
      <c r="B228" s="6" t="s">
        <v>455</v>
      </c>
      <c r="C228" s="7" t="s">
        <v>273</v>
      </c>
      <c r="D228" s="7" t="s">
        <v>287</v>
      </c>
      <c r="E228" s="7" t="s">
        <v>0</v>
      </c>
      <c r="F228" s="8">
        <f>SUM(F229)</f>
        <v>332.8</v>
      </c>
    </row>
    <row r="229" spans="1:6" ht="18.75" customHeight="1">
      <c r="A229" s="9" t="s">
        <v>193</v>
      </c>
      <c r="B229" s="10" t="s">
        <v>455</v>
      </c>
      <c r="C229" s="10" t="s">
        <v>273</v>
      </c>
      <c r="D229" s="10" t="s">
        <v>287</v>
      </c>
      <c r="E229" s="10" t="s">
        <v>192</v>
      </c>
      <c r="F229" s="11">
        <f>SUM(Функциональная!E351)</f>
        <v>332.8</v>
      </c>
    </row>
    <row r="230" spans="1:6" ht="15.75">
      <c r="A230" s="5" t="s">
        <v>341</v>
      </c>
      <c r="B230" s="6" t="s">
        <v>455</v>
      </c>
      <c r="C230" s="7" t="s">
        <v>340</v>
      </c>
      <c r="D230" s="7" t="s">
        <v>0</v>
      </c>
      <c r="E230" s="7" t="s">
        <v>0</v>
      </c>
      <c r="F230" s="8">
        <f>SUM(F235)</f>
        <v>2793.6</v>
      </c>
    </row>
    <row r="231" spans="1:6" ht="15.75">
      <c r="A231" s="5" t="s">
        <v>401</v>
      </c>
      <c r="B231" s="6" t="s">
        <v>455</v>
      </c>
      <c r="C231" s="7" t="s">
        <v>400</v>
      </c>
      <c r="D231" s="7" t="s">
        <v>0</v>
      </c>
      <c r="E231" s="7" t="s">
        <v>0</v>
      </c>
      <c r="F231" s="8">
        <f>SUM(F235)</f>
        <v>2793.6</v>
      </c>
    </row>
    <row r="232" spans="1:6" ht="15.75">
      <c r="A232" s="5" t="s">
        <v>255</v>
      </c>
      <c r="B232" s="6" t="s">
        <v>455</v>
      </c>
      <c r="C232" s="7" t="s">
        <v>400</v>
      </c>
      <c r="D232" s="7" t="s">
        <v>254</v>
      </c>
      <c r="E232" s="7" t="s">
        <v>0</v>
      </c>
      <c r="F232" s="8">
        <f>SUM(F235)</f>
        <v>2793.6</v>
      </c>
    </row>
    <row r="233" spans="1:6" ht="60" customHeight="1">
      <c r="A233" s="5" t="s">
        <v>403</v>
      </c>
      <c r="B233" s="6" t="s">
        <v>455</v>
      </c>
      <c r="C233" s="7" t="s">
        <v>400</v>
      </c>
      <c r="D233" s="7" t="s">
        <v>402</v>
      </c>
      <c r="E233" s="7" t="s">
        <v>0</v>
      </c>
      <c r="F233" s="8">
        <f>SUM(F235)</f>
        <v>2793.6</v>
      </c>
    </row>
    <row r="234" spans="1:6" ht="76.5" customHeight="1">
      <c r="A234" s="5" t="s">
        <v>405</v>
      </c>
      <c r="B234" s="6" t="s">
        <v>455</v>
      </c>
      <c r="C234" s="7" t="s">
        <v>400</v>
      </c>
      <c r="D234" s="7" t="s">
        <v>404</v>
      </c>
      <c r="E234" s="7" t="s">
        <v>0</v>
      </c>
      <c r="F234" s="8">
        <f>SUM(F235)</f>
        <v>2793.6</v>
      </c>
    </row>
    <row r="235" spans="1:6" ht="16.5" thickBot="1">
      <c r="A235" s="51" t="s">
        <v>107</v>
      </c>
      <c r="B235" s="52" t="s">
        <v>455</v>
      </c>
      <c r="C235" s="52" t="s">
        <v>400</v>
      </c>
      <c r="D235" s="52" t="s">
        <v>404</v>
      </c>
      <c r="E235" s="52" t="s">
        <v>106</v>
      </c>
      <c r="F235" s="53">
        <f>SUM(Функциональная!E491)</f>
        <v>2793.6</v>
      </c>
    </row>
    <row r="236" spans="1:6" ht="45.75" customHeight="1" thickBot="1">
      <c r="A236" s="58" t="s">
        <v>458</v>
      </c>
      <c r="B236" s="59" t="s">
        <v>459</v>
      </c>
      <c r="C236" s="60" t="s">
        <v>0</v>
      </c>
      <c r="D236" s="60" t="s">
        <v>0</v>
      </c>
      <c r="E236" s="60" t="s">
        <v>0</v>
      </c>
      <c r="F236" s="61">
        <f>SUM(F237+F263+F280)</f>
        <v>15121.499999999998</v>
      </c>
    </row>
    <row r="237" spans="1:6" ht="15.75">
      <c r="A237" s="54" t="s">
        <v>6</v>
      </c>
      <c r="B237" s="55" t="s">
        <v>459</v>
      </c>
      <c r="C237" s="56" t="s">
        <v>5</v>
      </c>
      <c r="D237" s="56" t="s">
        <v>0</v>
      </c>
      <c r="E237" s="56" t="s">
        <v>0</v>
      </c>
      <c r="F237" s="57">
        <f>SUM(F238)</f>
        <v>10740.099999999999</v>
      </c>
    </row>
    <row r="238" spans="1:6" ht="15.75">
      <c r="A238" s="5" t="s">
        <v>55</v>
      </c>
      <c r="B238" s="6" t="s">
        <v>459</v>
      </c>
      <c r="C238" s="7" t="s">
        <v>54</v>
      </c>
      <c r="D238" s="7" t="s">
        <v>0</v>
      </c>
      <c r="E238" s="7" t="s">
        <v>0</v>
      </c>
      <c r="F238" s="8">
        <f>SUM(F239+F246+F258+F260+F252+F243)</f>
        <v>10740.099999999999</v>
      </c>
    </row>
    <row r="239" spans="1:6" ht="52.5" customHeight="1">
      <c r="A239" s="5" t="s">
        <v>10</v>
      </c>
      <c r="B239" s="6" t="s">
        <v>459</v>
      </c>
      <c r="C239" s="7" t="s">
        <v>54</v>
      </c>
      <c r="D239" s="7" t="s">
        <v>9</v>
      </c>
      <c r="E239" s="7" t="s">
        <v>0</v>
      </c>
      <c r="F239" s="8">
        <f>SUM(F242)</f>
        <v>4587.2</v>
      </c>
    </row>
    <row r="240" spans="1:6" ht="15.75">
      <c r="A240" s="5" t="s">
        <v>18</v>
      </c>
      <c r="B240" s="6" t="s">
        <v>459</v>
      </c>
      <c r="C240" s="7" t="s">
        <v>54</v>
      </c>
      <c r="D240" s="7" t="s">
        <v>17</v>
      </c>
      <c r="E240" s="7" t="s">
        <v>0</v>
      </c>
      <c r="F240" s="8">
        <f>SUM(F242)</f>
        <v>4587.2</v>
      </c>
    </row>
    <row r="241" spans="1:6" ht="31.5">
      <c r="A241" s="5" t="s">
        <v>20</v>
      </c>
      <c r="B241" s="6" t="s">
        <v>459</v>
      </c>
      <c r="C241" s="7" t="s">
        <v>54</v>
      </c>
      <c r="D241" s="7" t="s">
        <v>19</v>
      </c>
      <c r="E241" s="7" t="s">
        <v>0</v>
      </c>
      <c r="F241" s="8">
        <f>SUM(F242)</f>
        <v>4587.2</v>
      </c>
    </row>
    <row r="242" spans="1:6" ht="15.75">
      <c r="A242" s="9" t="s">
        <v>14</v>
      </c>
      <c r="B242" s="10" t="s">
        <v>459</v>
      </c>
      <c r="C242" s="10" t="s">
        <v>54</v>
      </c>
      <c r="D242" s="10" t="s">
        <v>19</v>
      </c>
      <c r="E242" s="10" t="s">
        <v>13</v>
      </c>
      <c r="F242" s="11">
        <v>4587.2</v>
      </c>
    </row>
    <row r="243" spans="1:6" ht="15.75">
      <c r="A243" s="5" t="s">
        <v>48</v>
      </c>
      <c r="B243" s="6" t="s">
        <v>459</v>
      </c>
      <c r="C243" s="7" t="s">
        <v>54</v>
      </c>
      <c r="D243" s="7" t="s">
        <v>49</v>
      </c>
      <c r="E243" s="7" t="s">
        <v>0</v>
      </c>
      <c r="F243" s="8">
        <f>SUM(F245)</f>
        <v>76.5</v>
      </c>
    </row>
    <row r="244" spans="1:6" ht="15.75">
      <c r="A244" s="5" t="s">
        <v>51</v>
      </c>
      <c r="B244" s="6" t="s">
        <v>459</v>
      </c>
      <c r="C244" s="7" t="s">
        <v>54</v>
      </c>
      <c r="D244" s="7" t="s">
        <v>50</v>
      </c>
      <c r="E244" s="7" t="s">
        <v>0</v>
      </c>
      <c r="F244" s="8">
        <f>SUM(F245)</f>
        <v>76.5</v>
      </c>
    </row>
    <row r="245" spans="1:6" ht="15.75">
      <c r="A245" s="9" t="s">
        <v>193</v>
      </c>
      <c r="B245" s="10" t="s">
        <v>459</v>
      </c>
      <c r="C245" s="10" t="s">
        <v>54</v>
      </c>
      <c r="D245" s="10" t="s">
        <v>50</v>
      </c>
      <c r="E245" s="10" t="s">
        <v>192</v>
      </c>
      <c r="F245" s="11">
        <f>SUM(Функциональная!E76)</f>
        <v>76.5</v>
      </c>
    </row>
    <row r="246" spans="1:6" ht="31.5">
      <c r="A246" s="5" t="s">
        <v>61</v>
      </c>
      <c r="B246" s="6" t="s">
        <v>459</v>
      </c>
      <c r="C246" s="7" t="s">
        <v>54</v>
      </c>
      <c r="D246" s="7" t="s">
        <v>60</v>
      </c>
      <c r="E246" s="7" t="s">
        <v>0</v>
      </c>
      <c r="F246" s="8">
        <f>SUM(F247)</f>
        <v>1498.5</v>
      </c>
    </row>
    <row r="247" spans="1:6" ht="15.75">
      <c r="A247" s="5" t="s">
        <v>63</v>
      </c>
      <c r="B247" s="6" t="s">
        <v>459</v>
      </c>
      <c r="C247" s="7" t="s">
        <v>54</v>
      </c>
      <c r="D247" s="7" t="s">
        <v>62</v>
      </c>
      <c r="E247" s="7" t="s">
        <v>0</v>
      </c>
      <c r="F247" s="8">
        <f>SUM(F248+F250)</f>
        <v>1498.5</v>
      </c>
    </row>
    <row r="248" spans="1:6" ht="15.75">
      <c r="A248" s="5" t="s">
        <v>69</v>
      </c>
      <c r="B248" s="6" t="s">
        <v>459</v>
      </c>
      <c r="C248" s="7" t="s">
        <v>54</v>
      </c>
      <c r="D248" s="7" t="s">
        <v>68</v>
      </c>
      <c r="E248" s="7" t="s">
        <v>0</v>
      </c>
      <c r="F248" s="8">
        <f>SUM(F249)</f>
        <v>830</v>
      </c>
    </row>
    <row r="249" spans="1:6" ht="15.75">
      <c r="A249" s="9" t="s">
        <v>14</v>
      </c>
      <c r="B249" s="10" t="s">
        <v>459</v>
      </c>
      <c r="C249" s="10" t="s">
        <v>54</v>
      </c>
      <c r="D249" s="10" t="s">
        <v>68</v>
      </c>
      <c r="E249" s="10" t="s">
        <v>13</v>
      </c>
      <c r="F249" s="11">
        <f>SUM(Функциональная!E84)</f>
        <v>830</v>
      </c>
    </row>
    <row r="250" spans="1:6" ht="15.75">
      <c r="A250" s="5" t="s">
        <v>73</v>
      </c>
      <c r="B250" s="6" t="s">
        <v>459</v>
      </c>
      <c r="C250" s="7" t="s">
        <v>54</v>
      </c>
      <c r="D250" s="7" t="s">
        <v>72</v>
      </c>
      <c r="E250" s="7" t="s">
        <v>0</v>
      </c>
      <c r="F250" s="8">
        <f>SUM(F251)</f>
        <v>668.5</v>
      </c>
    </row>
    <row r="251" spans="1:6" ht="15.75">
      <c r="A251" s="9" t="s">
        <v>14</v>
      </c>
      <c r="B251" s="10" t="s">
        <v>459</v>
      </c>
      <c r="C251" s="10" t="s">
        <v>54</v>
      </c>
      <c r="D251" s="10" t="s">
        <v>72</v>
      </c>
      <c r="E251" s="10" t="s">
        <v>13</v>
      </c>
      <c r="F251" s="11">
        <f>SUM(Функциональная!E88)</f>
        <v>668.5</v>
      </c>
    </row>
    <row r="252" spans="1:6" ht="31.5">
      <c r="A252" s="109" t="s">
        <v>121</v>
      </c>
      <c r="B252" s="6" t="s">
        <v>459</v>
      </c>
      <c r="C252" s="76" t="s">
        <v>54</v>
      </c>
      <c r="D252" s="76" t="s">
        <v>120</v>
      </c>
      <c r="E252" s="76"/>
      <c r="F252" s="69">
        <f>SUM(F253)</f>
        <v>3386.8</v>
      </c>
    </row>
    <row r="253" spans="1:6" ht="15.75">
      <c r="A253" s="108" t="s">
        <v>523</v>
      </c>
      <c r="B253" s="110" t="s">
        <v>459</v>
      </c>
      <c r="C253" s="77" t="s">
        <v>54</v>
      </c>
      <c r="D253" s="77" t="s">
        <v>522</v>
      </c>
      <c r="E253" s="77"/>
      <c r="F253" s="68">
        <f>SUM(F254+F256)</f>
        <v>3386.8</v>
      </c>
    </row>
    <row r="254" spans="1:6" ht="31.5">
      <c r="A254" s="108" t="s">
        <v>520</v>
      </c>
      <c r="B254" s="110" t="s">
        <v>459</v>
      </c>
      <c r="C254" s="77" t="s">
        <v>54</v>
      </c>
      <c r="D254" s="77" t="s">
        <v>521</v>
      </c>
      <c r="E254" s="77" t="s">
        <v>0</v>
      </c>
      <c r="F254" s="68">
        <f>SUM(F255)</f>
        <v>1111.2</v>
      </c>
    </row>
    <row r="255" spans="1:6" ht="15.75">
      <c r="A255" s="108" t="s">
        <v>14</v>
      </c>
      <c r="B255" s="110" t="s">
        <v>459</v>
      </c>
      <c r="C255" s="77" t="s">
        <v>54</v>
      </c>
      <c r="D255" s="77" t="s">
        <v>521</v>
      </c>
      <c r="E255" s="77" t="s">
        <v>13</v>
      </c>
      <c r="F255" s="68">
        <f>SUM(Функциональная!E92)</f>
        <v>1111.2</v>
      </c>
    </row>
    <row r="256" spans="1:6" ht="31.5">
      <c r="A256" s="108" t="s">
        <v>518</v>
      </c>
      <c r="B256" s="110" t="s">
        <v>459</v>
      </c>
      <c r="C256" s="77" t="s">
        <v>54</v>
      </c>
      <c r="D256" s="77" t="s">
        <v>519</v>
      </c>
      <c r="E256" s="77" t="s">
        <v>0</v>
      </c>
      <c r="F256" s="68">
        <f>SUM(F257)</f>
        <v>2275.6000000000004</v>
      </c>
    </row>
    <row r="257" spans="1:6" ht="15.75">
      <c r="A257" s="108" t="s">
        <v>14</v>
      </c>
      <c r="B257" s="110" t="s">
        <v>459</v>
      </c>
      <c r="C257" s="77" t="s">
        <v>54</v>
      </c>
      <c r="D257" s="77" t="s">
        <v>519</v>
      </c>
      <c r="E257" s="77" t="s">
        <v>13</v>
      </c>
      <c r="F257" s="68">
        <f>SUM(Функциональная!E94)</f>
        <v>2275.6000000000004</v>
      </c>
    </row>
    <row r="258" spans="1:6" ht="15.75">
      <c r="A258" s="5" t="s">
        <v>75</v>
      </c>
      <c r="B258" s="6" t="s">
        <v>459</v>
      </c>
      <c r="C258" s="7" t="s">
        <v>54</v>
      </c>
      <c r="D258" s="7" t="s">
        <v>74</v>
      </c>
      <c r="E258" s="7" t="s">
        <v>0</v>
      </c>
      <c r="F258" s="8">
        <f>SUM(F259)</f>
        <v>4</v>
      </c>
    </row>
    <row r="259" spans="1:6" ht="15.75">
      <c r="A259" s="9" t="s">
        <v>14</v>
      </c>
      <c r="B259" s="10" t="s">
        <v>459</v>
      </c>
      <c r="C259" s="10" t="s">
        <v>54</v>
      </c>
      <c r="D259" s="10" t="s">
        <v>74</v>
      </c>
      <c r="E259" s="10" t="s">
        <v>13</v>
      </c>
      <c r="F259" s="11">
        <v>4</v>
      </c>
    </row>
    <row r="260" spans="1:6" ht="15.75">
      <c r="A260" s="5" t="s">
        <v>77</v>
      </c>
      <c r="B260" s="6" t="s">
        <v>459</v>
      </c>
      <c r="C260" s="7" t="s">
        <v>54</v>
      </c>
      <c r="D260" s="7" t="s">
        <v>76</v>
      </c>
      <c r="E260" s="7" t="s">
        <v>0</v>
      </c>
      <c r="F260" s="8">
        <f>SUM(F262)</f>
        <v>1187.1</v>
      </c>
    </row>
    <row r="261" spans="1:6" ht="47.25">
      <c r="A261" s="5" t="s">
        <v>79</v>
      </c>
      <c r="B261" s="6" t="s">
        <v>459</v>
      </c>
      <c r="C261" s="7" t="s">
        <v>54</v>
      </c>
      <c r="D261" s="7" t="s">
        <v>78</v>
      </c>
      <c r="E261" s="7" t="s">
        <v>0</v>
      </c>
      <c r="F261" s="8">
        <f>SUM(F262)</f>
        <v>1187.1</v>
      </c>
    </row>
    <row r="262" spans="1:6" ht="15.75">
      <c r="A262" s="9" t="s">
        <v>14</v>
      </c>
      <c r="B262" s="10" t="s">
        <v>459</v>
      </c>
      <c r="C262" s="10" t="s">
        <v>54</v>
      </c>
      <c r="D262" s="10" t="s">
        <v>78</v>
      </c>
      <c r="E262" s="10" t="s">
        <v>13</v>
      </c>
      <c r="F262" s="11">
        <f>SUM(Функциональная!E99)</f>
        <v>1187.1</v>
      </c>
    </row>
    <row r="263" spans="1:6" ht="15.75">
      <c r="A263" s="5" t="s">
        <v>117</v>
      </c>
      <c r="B263" s="6" t="s">
        <v>459</v>
      </c>
      <c r="C263" s="7" t="s">
        <v>116</v>
      </c>
      <c r="D263" s="7" t="s">
        <v>0</v>
      </c>
      <c r="E263" s="7" t="s">
        <v>0</v>
      </c>
      <c r="F263" s="8">
        <f>SUM(F270+F264)</f>
        <v>4063.3</v>
      </c>
    </row>
    <row r="264" spans="1:6" ht="15.75">
      <c r="A264" s="115" t="s">
        <v>524</v>
      </c>
      <c r="B264" s="116" t="s">
        <v>459</v>
      </c>
      <c r="C264" s="117" t="s">
        <v>525</v>
      </c>
      <c r="D264" s="117" t="s">
        <v>0</v>
      </c>
      <c r="E264" s="117" t="s">
        <v>0</v>
      </c>
      <c r="F264" s="118">
        <f>SUM(F265)</f>
        <v>411.8</v>
      </c>
    </row>
    <row r="265" spans="1:6" ht="15.75">
      <c r="A265" s="111" t="s">
        <v>526</v>
      </c>
      <c r="B265" s="10" t="s">
        <v>459</v>
      </c>
      <c r="C265" s="112" t="s">
        <v>525</v>
      </c>
      <c r="D265" s="112" t="s">
        <v>527</v>
      </c>
      <c r="E265" s="112"/>
      <c r="F265" s="113">
        <f>SUM(F266+F268)</f>
        <v>411.8</v>
      </c>
    </row>
    <row r="266" spans="1:6" ht="63">
      <c r="A266" s="114" t="s">
        <v>531</v>
      </c>
      <c r="B266" s="10" t="s">
        <v>459</v>
      </c>
      <c r="C266" s="112" t="s">
        <v>525</v>
      </c>
      <c r="D266" s="112" t="s">
        <v>530</v>
      </c>
      <c r="E266" s="112"/>
      <c r="F266" s="113">
        <f>SUM(F267)</f>
        <v>205.9</v>
      </c>
    </row>
    <row r="267" spans="1:6" ht="15.75">
      <c r="A267" s="111" t="s">
        <v>136</v>
      </c>
      <c r="B267" s="10" t="s">
        <v>459</v>
      </c>
      <c r="C267" s="112" t="s">
        <v>525</v>
      </c>
      <c r="D267" s="112" t="s">
        <v>530</v>
      </c>
      <c r="E267" s="112" t="s">
        <v>135</v>
      </c>
      <c r="F267" s="113">
        <f>SUM(Функциональная!E135)</f>
        <v>205.9</v>
      </c>
    </row>
    <row r="268" spans="1:6" ht="47.25">
      <c r="A268" s="114" t="s">
        <v>528</v>
      </c>
      <c r="B268" s="10" t="s">
        <v>459</v>
      </c>
      <c r="C268" s="112" t="s">
        <v>525</v>
      </c>
      <c r="D268" s="112" t="s">
        <v>529</v>
      </c>
      <c r="E268" s="112"/>
      <c r="F268" s="113">
        <f>SUM(F269)</f>
        <v>205.9</v>
      </c>
    </row>
    <row r="269" spans="1:6" ht="15.75">
      <c r="A269" s="111" t="s">
        <v>136</v>
      </c>
      <c r="B269" s="10" t="s">
        <v>459</v>
      </c>
      <c r="C269" s="112" t="s">
        <v>525</v>
      </c>
      <c r="D269" s="112" t="s">
        <v>529</v>
      </c>
      <c r="E269" s="112" t="s">
        <v>135</v>
      </c>
      <c r="F269" s="113">
        <f>SUM(Функциональная!E137)</f>
        <v>205.9</v>
      </c>
    </row>
    <row r="270" spans="1:6" ht="15.75">
      <c r="A270" s="5" t="s">
        <v>119</v>
      </c>
      <c r="B270" s="6" t="s">
        <v>459</v>
      </c>
      <c r="C270" s="7" t="s">
        <v>118</v>
      </c>
      <c r="D270" s="7" t="s">
        <v>0</v>
      </c>
      <c r="E270" s="7" t="s">
        <v>0</v>
      </c>
      <c r="F270" s="8">
        <f>SUM(F271+F277+F274)</f>
        <v>3651.5</v>
      </c>
    </row>
    <row r="271" spans="1:6" ht="31.5">
      <c r="A271" s="5" t="s">
        <v>121</v>
      </c>
      <c r="B271" s="6" t="s">
        <v>459</v>
      </c>
      <c r="C271" s="7" t="s">
        <v>118</v>
      </c>
      <c r="D271" s="7" t="s">
        <v>120</v>
      </c>
      <c r="E271" s="7" t="s">
        <v>0</v>
      </c>
      <c r="F271" s="8">
        <f>SUM(F273)</f>
        <v>300</v>
      </c>
    </row>
    <row r="272" spans="1:6" ht="13.5" customHeight="1">
      <c r="A272" s="5" t="s">
        <v>123</v>
      </c>
      <c r="B272" s="6" t="s">
        <v>459</v>
      </c>
      <c r="C272" s="7" t="s">
        <v>118</v>
      </c>
      <c r="D272" s="7" t="s">
        <v>122</v>
      </c>
      <c r="E272" s="7" t="s">
        <v>0</v>
      </c>
      <c r="F272" s="8">
        <f>SUM(F273)</f>
        <v>300</v>
      </c>
    </row>
    <row r="273" spans="1:6" ht="15.75">
      <c r="A273" s="9" t="s">
        <v>123</v>
      </c>
      <c r="B273" s="10" t="s">
        <v>459</v>
      </c>
      <c r="C273" s="10" t="s">
        <v>118</v>
      </c>
      <c r="D273" s="10" t="s">
        <v>122</v>
      </c>
      <c r="E273" s="10" t="s">
        <v>124</v>
      </c>
      <c r="F273" s="11">
        <f>SUM(Функциональная!E141)</f>
        <v>300</v>
      </c>
    </row>
    <row r="274" spans="1:6" s="1" customFormat="1" ht="31.5">
      <c r="A274" s="93" t="s">
        <v>532</v>
      </c>
      <c r="B274" s="6" t="s">
        <v>459</v>
      </c>
      <c r="C274" s="76" t="s">
        <v>118</v>
      </c>
      <c r="D274" s="76" t="s">
        <v>533</v>
      </c>
      <c r="E274" s="76"/>
      <c r="F274" s="69">
        <f>SUM(F275:F276)</f>
        <v>2640</v>
      </c>
    </row>
    <row r="275" spans="1:6" ht="15.75">
      <c r="A275" s="111" t="s">
        <v>136</v>
      </c>
      <c r="B275" s="10" t="s">
        <v>459</v>
      </c>
      <c r="C275" s="77" t="s">
        <v>118</v>
      </c>
      <c r="D275" s="77" t="s">
        <v>533</v>
      </c>
      <c r="E275" s="77" t="s">
        <v>135</v>
      </c>
      <c r="F275" s="68">
        <f>SUM(Функциональная!E143)</f>
        <v>435</v>
      </c>
    </row>
    <row r="276" spans="1:6" ht="16.5">
      <c r="A276" s="104" t="s">
        <v>569</v>
      </c>
      <c r="B276" s="10" t="s">
        <v>459</v>
      </c>
      <c r="C276" s="44" t="s">
        <v>118</v>
      </c>
      <c r="D276" s="77" t="s">
        <v>533</v>
      </c>
      <c r="E276" s="44" t="s">
        <v>568</v>
      </c>
      <c r="F276" s="141">
        <f>SUM(Функциональная!E144)</f>
        <v>2205</v>
      </c>
    </row>
    <row r="277" spans="1:6" ht="15.75">
      <c r="A277" s="5" t="s">
        <v>77</v>
      </c>
      <c r="B277" s="6" t="s">
        <v>459</v>
      </c>
      <c r="C277" s="7" t="s">
        <v>118</v>
      </c>
      <c r="D277" s="7" t="s">
        <v>76</v>
      </c>
      <c r="E277" s="7" t="s">
        <v>0</v>
      </c>
      <c r="F277" s="8">
        <f>SUM(F279)</f>
        <v>711.5</v>
      </c>
    </row>
    <row r="278" spans="1:6" ht="33" customHeight="1">
      <c r="A278" s="5" t="s">
        <v>130</v>
      </c>
      <c r="B278" s="6" t="s">
        <v>459</v>
      </c>
      <c r="C278" s="7" t="s">
        <v>118</v>
      </c>
      <c r="D278" s="7" t="s">
        <v>129</v>
      </c>
      <c r="E278" s="7" t="s">
        <v>0</v>
      </c>
      <c r="F278" s="8">
        <f>SUM(F279)</f>
        <v>711.5</v>
      </c>
    </row>
    <row r="279" spans="1:6" ht="15.75">
      <c r="A279" s="9" t="s">
        <v>14</v>
      </c>
      <c r="B279" s="10" t="s">
        <v>459</v>
      </c>
      <c r="C279" s="10" t="s">
        <v>118</v>
      </c>
      <c r="D279" s="10" t="s">
        <v>129</v>
      </c>
      <c r="E279" s="10" t="s">
        <v>13</v>
      </c>
      <c r="F279" s="11">
        <f>SUM(Функциональная!E150)</f>
        <v>711.5</v>
      </c>
    </row>
    <row r="280" spans="1:6" ht="15.75">
      <c r="A280" s="5" t="s">
        <v>171</v>
      </c>
      <c r="B280" s="6" t="s">
        <v>459</v>
      </c>
      <c r="C280" s="7" t="s">
        <v>170</v>
      </c>
      <c r="D280" s="7" t="s">
        <v>0</v>
      </c>
      <c r="E280" s="7" t="s">
        <v>0</v>
      </c>
      <c r="F280" s="8">
        <f>SUM(F281)</f>
        <v>318.1</v>
      </c>
    </row>
    <row r="281" spans="1:6" ht="15.75">
      <c r="A281" s="5" t="s">
        <v>173</v>
      </c>
      <c r="B281" s="6" t="s">
        <v>459</v>
      </c>
      <c r="C281" s="7" t="s">
        <v>172</v>
      </c>
      <c r="D281" s="7" t="s">
        <v>0</v>
      </c>
      <c r="E281" s="7" t="s">
        <v>0</v>
      </c>
      <c r="F281" s="8">
        <f>SUM(F282+F286)</f>
        <v>318.1</v>
      </c>
    </row>
    <row r="282" spans="1:6" ht="45" customHeight="1">
      <c r="A282" s="5" t="s">
        <v>10</v>
      </c>
      <c r="B282" s="6" t="s">
        <v>459</v>
      </c>
      <c r="C282" s="7" t="s">
        <v>172</v>
      </c>
      <c r="D282" s="7" t="s">
        <v>9</v>
      </c>
      <c r="E282" s="7" t="s">
        <v>0</v>
      </c>
      <c r="F282" s="8">
        <f>SUM(F285)</f>
        <v>219.10000000000002</v>
      </c>
    </row>
    <row r="283" spans="1:6" ht="15.75">
      <c r="A283" s="5" t="s">
        <v>18</v>
      </c>
      <c r="B283" s="6" t="s">
        <v>459</v>
      </c>
      <c r="C283" s="7" t="s">
        <v>172</v>
      </c>
      <c r="D283" s="7" t="s">
        <v>17</v>
      </c>
      <c r="E283" s="7" t="s">
        <v>0</v>
      </c>
      <c r="F283" s="8">
        <f>SUM(F285)</f>
        <v>219.10000000000002</v>
      </c>
    </row>
    <row r="284" spans="1:6" ht="47.25">
      <c r="A284" s="5" t="s">
        <v>175</v>
      </c>
      <c r="B284" s="6" t="s">
        <v>459</v>
      </c>
      <c r="C284" s="7" t="s">
        <v>172</v>
      </c>
      <c r="D284" s="7" t="s">
        <v>174</v>
      </c>
      <c r="E284" s="7" t="s">
        <v>0</v>
      </c>
      <c r="F284" s="8">
        <f>SUM(F285)</f>
        <v>219.10000000000002</v>
      </c>
    </row>
    <row r="285" spans="1:6" ht="15.75">
      <c r="A285" s="9" t="s">
        <v>14</v>
      </c>
      <c r="B285" s="10" t="s">
        <v>459</v>
      </c>
      <c r="C285" s="10" t="s">
        <v>172</v>
      </c>
      <c r="D285" s="10" t="s">
        <v>174</v>
      </c>
      <c r="E285" s="10" t="s">
        <v>13</v>
      </c>
      <c r="F285" s="11">
        <f>SUM(Функциональная!E223)</f>
        <v>219.10000000000002</v>
      </c>
    </row>
    <row r="286" spans="1:7" ht="15.75">
      <c r="A286" s="5" t="s">
        <v>77</v>
      </c>
      <c r="B286" s="6" t="s">
        <v>459</v>
      </c>
      <c r="C286" s="7" t="s">
        <v>172</v>
      </c>
      <c r="D286" s="7" t="s">
        <v>76</v>
      </c>
      <c r="E286" s="7" t="s">
        <v>0</v>
      </c>
      <c r="F286" s="8">
        <f>SUM(F288)</f>
        <v>99</v>
      </c>
      <c r="G286" s="149">
        <f>SUM(F286+F479)</f>
        <v>1547.3</v>
      </c>
    </row>
    <row r="287" spans="1:6" ht="31.5">
      <c r="A287" s="5" t="s">
        <v>177</v>
      </c>
      <c r="B287" s="6" t="s">
        <v>459</v>
      </c>
      <c r="C287" s="7" t="s">
        <v>172</v>
      </c>
      <c r="D287" s="7" t="s">
        <v>176</v>
      </c>
      <c r="E287" s="7" t="s">
        <v>0</v>
      </c>
      <c r="F287" s="8">
        <f>SUM(F288)</f>
        <v>99</v>
      </c>
    </row>
    <row r="288" spans="1:6" ht="16.5" thickBot="1">
      <c r="A288" s="51" t="s">
        <v>14</v>
      </c>
      <c r="B288" s="52" t="s">
        <v>459</v>
      </c>
      <c r="C288" s="52" t="s">
        <v>172</v>
      </c>
      <c r="D288" s="52" t="s">
        <v>176</v>
      </c>
      <c r="E288" s="52" t="s">
        <v>13</v>
      </c>
      <c r="F288" s="53">
        <v>99</v>
      </c>
    </row>
    <row r="289" spans="1:6" ht="32.25" thickBot="1">
      <c r="A289" s="58" t="s">
        <v>460</v>
      </c>
      <c r="B289" s="59" t="s">
        <v>461</v>
      </c>
      <c r="C289" s="60" t="s">
        <v>0</v>
      </c>
      <c r="D289" s="60" t="s">
        <v>0</v>
      </c>
      <c r="E289" s="60" t="s">
        <v>0</v>
      </c>
      <c r="F289" s="61">
        <f>SUM(F290+F300)</f>
        <v>153195.30000000002</v>
      </c>
    </row>
    <row r="290" spans="1:6" ht="15.75">
      <c r="A290" s="54" t="s">
        <v>179</v>
      </c>
      <c r="B290" s="55" t="s">
        <v>461</v>
      </c>
      <c r="C290" s="56" t="s">
        <v>178</v>
      </c>
      <c r="D290" s="66" t="s">
        <v>0</v>
      </c>
      <c r="E290" s="79" t="s">
        <v>0</v>
      </c>
      <c r="F290" s="71">
        <f>SUM(F293)</f>
        <v>11500.5</v>
      </c>
    </row>
    <row r="291" spans="1:6" ht="15.75">
      <c r="A291" s="5" t="s">
        <v>209</v>
      </c>
      <c r="B291" s="6" t="s">
        <v>461</v>
      </c>
      <c r="C291" s="7" t="s">
        <v>208</v>
      </c>
      <c r="D291" s="67" t="s">
        <v>0</v>
      </c>
      <c r="E291" s="76" t="s">
        <v>0</v>
      </c>
      <c r="F291" s="69">
        <f>SUM(F293)</f>
        <v>11500.5</v>
      </c>
    </row>
    <row r="292" spans="1:6" ht="15.75">
      <c r="A292" s="5" t="s">
        <v>241</v>
      </c>
      <c r="B292" s="6" t="s">
        <v>461</v>
      </c>
      <c r="C292" s="7" t="s">
        <v>208</v>
      </c>
      <c r="D292" s="67" t="s">
        <v>240</v>
      </c>
      <c r="E292" s="76" t="s">
        <v>0</v>
      </c>
      <c r="F292" s="69">
        <f>SUM(F293)</f>
        <v>11500.5</v>
      </c>
    </row>
    <row r="293" spans="1:6" ht="13.5" customHeight="1">
      <c r="A293" s="5" t="s">
        <v>185</v>
      </c>
      <c r="B293" s="6" t="s">
        <v>461</v>
      </c>
      <c r="C293" s="7" t="s">
        <v>208</v>
      </c>
      <c r="D293" s="67" t="s">
        <v>242</v>
      </c>
      <c r="E293" s="76" t="s">
        <v>0</v>
      </c>
      <c r="F293" s="69">
        <f>SUM(F296+F298+F294)</f>
        <v>11500.5</v>
      </c>
    </row>
    <row r="294" spans="1:6" ht="13.5" customHeight="1">
      <c r="A294" s="100" t="s">
        <v>571</v>
      </c>
      <c r="B294" s="6" t="s">
        <v>461</v>
      </c>
      <c r="C294" s="22" t="s">
        <v>208</v>
      </c>
      <c r="D294" s="23" t="s">
        <v>570</v>
      </c>
      <c r="E294" s="23" t="s">
        <v>0</v>
      </c>
      <c r="F294" s="24">
        <f>SUM(F295)</f>
        <v>100</v>
      </c>
    </row>
    <row r="295" spans="1:6" ht="13.5" customHeight="1">
      <c r="A295" s="27" t="s">
        <v>193</v>
      </c>
      <c r="B295" s="10" t="s">
        <v>461</v>
      </c>
      <c r="C295" s="28" t="s">
        <v>208</v>
      </c>
      <c r="D295" s="28" t="s">
        <v>570</v>
      </c>
      <c r="E295" s="28" t="s">
        <v>192</v>
      </c>
      <c r="F295" s="29">
        <v>100</v>
      </c>
    </row>
    <row r="296" spans="1:6" ht="44.25" customHeight="1">
      <c r="A296" s="5" t="s">
        <v>244</v>
      </c>
      <c r="B296" s="6" t="s">
        <v>461</v>
      </c>
      <c r="C296" s="7" t="s">
        <v>208</v>
      </c>
      <c r="D296" s="67" t="s">
        <v>243</v>
      </c>
      <c r="E296" s="76" t="s">
        <v>0</v>
      </c>
      <c r="F296" s="69">
        <f>SUM(F297)</f>
        <v>23.3</v>
      </c>
    </row>
    <row r="297" spans="1:6" ht="21" customHeight="1">
      <c r="A297" s="9" t="s">
        <v>193</v>
      </c>
      <c r="B297" s="10" t="s">
        <v>461</v>
      </c>
      <c r="C297" s="10" t="s">
        <v>208</v>
      </c>
      <c r="D297" s="75" t="s">
        <v>243</v>
      </c>
      <c r="E297" s="77" t="s">
        <v>192</v>
      </c>
      <c r="F297" s="68">
        <f>SUM(Функциональная!E287)</f>
        <v>23.3</v>
      </c>
    </row>
    <row r="298" spans="1:6" ht="30.75" customHeight="1">
      <c r="A298" s="5" t="s">
        <v>246</v>
      </c>
      <c r="B298" s="6" t="s">
        <v>461</v>
      </c>
      <c r="C298" s="7" t="s">
        <v>208</v>
      </c>
      <c r="D298" s="67" t="s">
        <v>245</v>
      </c>
      <c r="E298" s="76" t="s">
        <v>0</v>
      </c>
      <c r="F298" s="69">
        <f>SUM(F299)</f>
        <v>11377.2</v>
      </c>
    </row>
    <row r="299" spans="1:6" ht="21" customHeight="1">
      <c r="A299" s="9" t="s">
        <v>193</v>
      </c>
      <c r="B299" s="10" t="s">
        <v>461</v>
      </c>
      <c r="C299" s="10" t="s">
        <v>208</v>
      </c>
      <c r="D299" s="75" t="s">
        <v>245</v>
      </c>
      <c r="E299" s="77" t="s">
        <v>192</v>
      </c>
      <c r="F299" s="68">
        <f>SUM(Функциональная!E289)</f>
        <v>11377.2</v>
      </c>
    </row>
    <row r="300" spans="1:6" ht="15.75">
      <c r="A300" s="5" t="s">
        <v>341</v>
      </c>
      <c r="B300" s="6" t="s">
        <v>461</v>
      </c>
      <c r="C300" s="7" t="s">
        <v>340</v>
      </c>
      <c r="D300" s="67" t="s">
        <v>0</v>
      </c>
      <c r="E300" s="76" t="s">
        <v>0</v>
      </c>
      <c r="F300" s="69">
        <f>SUM(F301+F310+F361+F372)</f>
        <v>141694.80000000002</v>
      </c>
    </row>
    <row r="301" spans="1:6" ht="15.75">
      <c r="A301" s="5" t="s">
        <v>343</v>
      </c>
      <c r="B301" s="6" t="s">
        <v>461</v>
      </c>
      <c r="C301" s="7" t="s">
        <v>342</v>
      </c>
      <c r="D301" s="67" t="s">
        <v>0</v>
      </c>
      <c r="E301" s="76" t="s">
        <v>0</v>
      </c>
      <c r="F301" s="69">
        <f>SUM(F302)</f>
        <v>8143</v>
      </c>
    </row>
    <row r="302" spans="1:6" ht="15.75">
      <c r="A302" s="5" t="s">
        <v>345</v>
      </c>
      <c r="B302" s="6" t="s">
        <v>461</v>
      </c>
      <c r="C302" s="7" t="s">
        <v>342</v>
      </c>
      <c r="D302" s="67" t="s">
        <v>344</v>
      </c>
      <c r="E302" s="76" t="s">
        <v>0</v>
      </c>
      <c r="F302" s="69">
        <f>SUM(F304+F306+F308)</f>
        <v>8143</v>
      </c>
    </row>
    <row r="303" spans="1:6" ht="15.75">
      <c r="A303" s="5" t="s">
        <v>185</v>
      </c>
      <c r="B303" s="6" t="s">
        <v>461</v>
      </c>
      <c r="C303" s="7" t="s">
        <v>342</v>
      </c>
      <c r="D303" s="67" t="s">
        <v>346</v>
      </c>
      <c r="E303" s="76"/>
      <c r="F303" s="69">
        <f>SUM(F304+F306+F308)</f>
        <v>8143</v>
      </c>
    </row>
    <row r="304" spans="1:6" ht="26.25" customHeight="1">
      <c r="A304" s="5" t="s">
        <v>567</v>
      </c>
      <c r="B304" s="6" t="s">
        <v>461</v>
      </c>
      <c r="C304" s="7" t="s">
        <v>342</v>
      </c>
      <c r="D304" s="67" t="s">
        <v>566</v>
      </c>
      <c r="E304" s="76" t="s">
        <v>0</v>
      </c>
      <c r="F304" s="69">
        <f>SUM(F305)</f>
        <v>1.5</v>
      </c>
    </row>
    <row r="305" spans="1:6" ht="21" customHeight="1">
      <c r="A305" s="9" t="s">
        <v>193</v>
      </c>
      <c r="B305" s="110" t="s">
        <v>461</v>
      </c>
      <c r="C305" s="110" t="s">
        <v>342</v>
      </c>
      <c r="D305" s="129" t="s">
        <v>566</v>
      </c>
      <c r="E305" s="129" t="s">
        <v>192</v>
      </c>
      <c r="F305" s="130">
        <v>1.5</v>
      </c>
    </row>
    <row r="306" spans="1:6" ht="59.25" customHeight="1">
      <c r="A306" s="5" t="s">
        <v>229</v>
      </c>
      <c r="B306" s="6" t="s">
        <v>461</v>
      </c>
      <c r="C306" s="7" t="s">
        <v>342</v>
      </c>
      <c r="D306" s="67" t="s">
        <v>347</v>
      </c>
      <c r="E306" s="76" t="s">
        <v>0</v>
      </c>
      <c r="F306" s="69">
        <f>SUM(F307)</f>
        <v>67.5</v>
      </c>
    </row>
    <row r="307" spans="1:6" ht="22.5" customHeight="1">
      <c r="A307" s="9" t="s">
        <v>193</v>
      </c>
      <c r="B307" s="10" t="s">
        <v>461</v>
      </c>
      <c r="C307" s="10" t="s">
        <v>342</v>
      </c>
      <c r="D307" s="75" t="s">
        <v>347</v>
      </c>
      <c r="E307" s="77" t="s">
        <v>192</v>
      </c>
      <c r="F307" s="68">
        <f>SUM(Функциональная!E417)</f>
        <v>67.5</v>
      </c>
    </row>
    <row r="308" spans="1:6" ht="31.5">
      <c r="A308" s="5" t="s">
        <v>349</v>
      </c>
      <c r="B308" s="6" t="s">
        <v>461</v>
      </c>
      <c r="C308" s="7" t="s">
        <v>342</v>
      </c>
      <c r="D308" s="67" t="s">
        <v>348</v>
      </c>
      <c r="E308" s="76" t="s">
        <v>0</v>
      </c>
      <c r="F308" s="69">
        <f>SUM(F309)</f>
        <v>8074</v>
      </c>
    </row>
    <row r="309" spans="1:6" ht="21" customHeight="1">
      <c r="A309" s="9" t="s">
        <v>193</v>
      </c>
      <c r="B309" s="10" t="s">
        <v>461</v>
      </c>
      <c r="C309" s="10" t="s">
        <v>342</v>
      </c>
      <c r="D309" s="75" t="s">
        <v>348</v>
      </c>
      <c r="E309" s="77" t="s">
        <v>192</v>
      </c>
      <c r="F309" s="68">
        <f>SUM(Функциональная!E419)</f>
        <v>8074</v>
      </c>
    </row>
    <row r="310" spans="1:6" ht="15.75">
      <c r="A310" s="5" t="s">
        <v>351</v>
      </c>
      <c r="B310" s="6" t="s">
        <v>461</v>
      </c>
      <c r="C310" s="7" t="s">
        <v>350</v>
      </c>
      <c r="D310" s="67" t="s">
        <v>0</v>
      </c>
      <c r="E310" s="76" t="s">
        <v>0</v>
      </c>
      <c r="F310" s="69">
        <f>SUM(F311)</f>
        <v>118339.80000000002</v>
      </c>
    </row>
    <row r="311" spans="1:6" ht="15.75">
      <c r="A311" s="5" t="s">
        <v>353</v>
      </c>
      <c r="B311" s="6" t="s">
        <v>461</v>
      </c>
      <c r="C311" s="7" t="s">
        <v>350</v>
      </c>
      <c r="D311" s="67" t="s">
        <v>352</v>
      </c>
      <c r="E311" s="76" t="s">
        <v>0</v>
      </c>
      <c r="F311" s="69">
        <f>SUM(F316+F319+F322+F335+F340+F342+F344+F346+F312+F314)</f>
        <v>118339.80000000002</v>
      </c>
    </row>
    <row r="312" spans="1:6" ht="93" customHeight="1">
      <c r="A312" s="119" t="s">
        <v>541</v>
      </c>
      <c r="B312" s="116" t="s">
        <v>461</v>
      </c>
      <c r="C312" s="76" t="s">
        <v>350</v>
      </c>
      <c r="D312" s="7" t="s">
        <v>543</v>
      </c>
      <c r="E312" s="76"/>
      <c r="F312" s="69">
        <f>SUM(F313)</f>
        <v>223.1</v>
      </c>
    </row>
    <row r="313" spans="1:6" ht="15.75">
      <c r="A313" s="108" t="s">
        <v>107</v>
      </c>
      <c r="B313" s="10" t="s">
        <v>461</v>
      </c>
      <c r="C313" s="77" t="s">
        <v>350</v>
      </c>
      <c r="D313" s="10" t="s">
        <v>543</v>
      </c>
      <c r="E313" s="77" t="s">
        <v>106</v>
      </c>
      <c r="F313" s="68">
        <f>SUM(Функциональная!E427)</f>
        <v>223.1</v>
      </c>
    </row>
    <row r="314" spans="1:6" ht="28.5" customHeight="1">
      <c r="A314" s="109" t="s">
        <v>542</v>
      </c>
      <c r="B314" s="116" t="s">
        <v>461</v>
      </c>
      <c r="C314" s="76" t="s">
        <v>350</v>
      </c>
      <c r="D314" s="7" t="s">
        <v>544</v>
      </c>
      <c r="E314" s="76"/>
      <c r="F314" s="69">
        <f>SUM(F315)</f>
        <v>90</v>
      </c>
    </row>
    <row r="315" spans="1:6" ht="15.75">
      <c r="A315" s="108" t="s">
        <v>107</v>
      </c>
      <c r="B315" s="10" t="s">
        <v>461</v>
      </c>
      <c r="C315" s="77" t="s">
        <v>350</v>
      </c>
      <c r="D315" s="10" t="s">
        <v>544</v>
      </c>
      <c r="E315" s="77" t="s">
        <v>106</v>
      </c>
      <c r="F315" s="68">
        <f>SUM(Функциональная!E429)</f>
        <v>90</v>
      </c>
    </row>
    <row r="316" spans="1:6" ht="31.5">
      <c r="A316" s="5" t="s">
        <v>355</v>
      </c>
      <c r="B316" s="6" t="s">
        <v>461</v>
      </c>
      <c r="C316" s="7" t="s">
        <v>350</v>
      </c>
      <c r="D316" s="67" t="s">
        <v>354</v>
      </c>
      <c r="E316" s="76" t="s">
        <v>0</v>
      </c>
      <c r="F316" s="69">
        <f>SUM(F318)</f>
        <v>327.7</v>
      </c>
    </row>
    <row r="317" spans="1:6" ht="47.25">
      <c r="A317" s="5" t="s">
        <v>357</v>
      </c>
      <c r="B317" s="6" t="s">
        <v>461</v>
      </c>
      <c r="C317" s="7" t="s">
        <v>350</v>
      </c>
      <c r="D317" s="67" t="s">
        <v>356</v>
      </c>
      <c r="E317" s="76" t="s">
        <v>0</v>
      </c>
      <c r="F317" s="69">
        <f>SUM(F318)</f>
        <v>327.7</v>
      </c>
    </row>
    <row r="318" spans="1:6" ht="15.75">
      <c r="A318" s="9" t="s">
        <v>107</v>
      </c>
      <c r="B318" s="10" t="s">
        <v>461</v>
      </c>
      <c r="C318" s="10" t="s">
        <v>350</v>
      </c>
      <c r="D318" s="75" t="s">
        <v>356</v>
      </c>
      <c r="E318" s="77" t="s">
        <v>106</v>
      </c>
      <c r="F318" s="68">
        <f>SUM(Функциональная!E432)</f>
        <v>327.7</v>
      </c>
    </row>
    <row r="319" spans="1:6" ht="31.5">
      <c r="A319" s="5" t="s">
        <v>359</v>
      </c>
      <c r="B319" s="6" t="s">
        <v>461</v>
      </c>
      <c r="C319" s="7" t="s">
        <v>350</v>
      </c>
      <c r="D319" s="67" t="s">
        <v>358</v>
      </c>
      <c r="E319" s="76" t="s">
        <v>0</v>
      </c>
      <c r="F319" s="69">
        <f>SUM(F321)</f>
        <v>961.2</v>
      </c>
    </row>
    <row r="320" spans="1:6" ht="31.5">
      <c r="A320" s="5" t="s">
        <v>361</v>
      </c>
      <c r="B320" s="6" t="s">
        <v>461</v>
      </c>
      <c r="C320" s="7" t="s">
        <v>350</v>
      </c>
      <c r="D320" s="67" t="s">
        <v>360</v>
      </c>
      <c r="E320" s="76" t="s">
        <v>0</v>
      </c>
      <c r="F320" s="69">
        <f>SUM(F321)</f>
        <v>961.2</v>
      </c>
    </row>
    <row r="321" spans="1:6" ht="15.75">
      <c r="A321" s="9" t="s">
        <v>107</v>
      </c>
      <c r="B321" s="10" t="s">
        <v>461</v>
      </c>
      <c r="C321" s="10" t="s">
        <v>350</v>
      </c>
      <c r="D321" s="75" t="s">
        <v>360</v>
      </c>
      <c r="E321" s="77" t="s">
        <v>106</v>
      </c>
      <c r="F321" s="68">
        <f>SUM(Функциональная!E435)</f>
        <v>961.2</v>
      </c>
    </row>
    <row r="322" spans="1:6" ht="15.75">
      <c r="A322" s="5" t="s">
        <v>363</v>
      </c>
      <c r="B322" s="6" t="s">
        <v>461</v>
      </c>
      <c r="C322" s="7" t="s">
        <v>350</v>
      </c>
      <c r="D322" s="67" t="s">
        <v>362</v>
      </c>
      <c r="E322" s="76" t="s">
        <v>0</v>
      </c>
      <c r="F322" s="69">
        <f>SUM(F323+F325+F329+F331+F333+F327)</f>
        <v>18017.800000000003</v>
      </c>
    </row>
    <row r="323" spans="1:6" ht="47.25">
      <c r="A323" s="5" t="s">
        <v>365</v>
      </c>
      <c r="B323" s="6" t="s">
        <v>461</v>
      </c>
      <c r="C323" s="7" t="s">
        <v>350</v>
      </c>
      <c r="D323" s="67" t="s">
        <v>364</v>
      </c>
      <c r="E323" s="76" t="s">
        <v>0</v>
      </c>
      <c r="F323" s="69">
        <f>SUM(F324)</f>
        <v>3355.4</v>
      </c>
    </row>
    <row r="324" spans="1:6" ht="15.75">
      <c r="A324" s="9" t="s">
        <v>107</v>
      </c>
      <c r="B324" s="10" t="s">
        <v>461</v>
      </c>
      <c r="C324" s="10" t="s">
        <v>350</v>
      </c>
      <c r="D324" s="75" t="s">
        <v>364</v>
      </c>
      <c r="E324" s="77" t="s">
        <v>106</v>
      </c>
      <c r="F324" s="68">
        <f>SUM(Функциональная!E438)</f>
        <v>3355.4</v>
      </c>
    </row>
    <row r="325" spans="1:6" ht="45" customHeight="1">
      <c r="A325" s="5" t="s">
        <v>367</v>
      </c>
      <c r="B325" s="6" t="s">
        <v>461</v>
      </c>
      <c r="C325" s="7" t="s">
        <v>350</v>
      </c>
      <c r="D325" s="67" t="s">
        <v>366</v>
      </c>
      <c r="E325" s="76" t="s">
        <v>0</v>
      </c>
      <c r="F325" s="69">
        <f>SUM(F326)</f>
        <v>2336.1</v>
      </c>
    </row>
    <row r="326" spans="1:6" ht="15.75">
      <c r="A326" s="9" t="s">
        <v>107</v>
      </c>
      <c r="B326" s="10" t="s">
        <v>461</v>
      </c>
      <c r="C326" s="10" t="s">
        <v>350</v>
      </c>
      <c r="D326" s="75" t="s">
        <v>366</v>
      </c>
      <c r="E326" s="77" t="s">
        <v>106</v>
      </c>
      <c r="F326" s="68">
        <f>SUM(Функциональная!E440)</f>
        <v>2336.1</v>
      </c>
    </row>
    <row r="327" spans="1:6" ht="31.5">
      <c r="A327" s="9" t="s">
        <v>546</v>
      </c>
      <c r="B327" s="6" t="s">
        <v>461</v>
      </c>
      <c r="C327" s="76" t="s">
        <v>350</v>
      </c>
      <c r="D327" s="76" t="s">
        <v>545</v>
      </c>
      <c r="E327" s="76" t="s">
        <v>0</v>
      </c>
      <c r="F327" s="69">
        <f>SUM(F328)</f>
        <v>8509</v>
      </c>
    </row>
    <row r="328" spans="1:6" ht="15.75">
      <c r="A328" s="108" t="s">
        <v>107</v>
      </c>
      <c r="B328" s="10" t="s">
        <v>461</v>
      </c>
      <c r="C328" s="77" t="s">
        <v>350</v>
      </c>
      <c r="D328" s="77" t="s">
        <v>545</v>
      </c>
      <c r="E328" s="77" t="s">
        <v>106</v>
      </c>
      <c r="F328" s="68">
        <f>SUM(Функциональная!E442)</f>
        <v>8509</v>
      </c>
    </row>
    <row r="329" spans="1:6" ht="66" customHeight="1">
      <c r="A329" s="5" t="s">
        <v>369</v>
      </c>
      <c r="B329" s="6" t="s">
        <v>461</v>
      </c>
      <c r="C329" s="7" t="s">
        <v>350</v>
      </c>
      <c r="D329" s="67" t="s">
        <v>368</v>
      </c>
      <c r="E329" s="76" t="s">
        <v>0</v>
      </c>
      <c r="F329" s="69">
        <f>SUM(F330)</f>
        <v>653.1</v>
      </c>
    </row>
    <row r="330" spans="1:6" ht="15.75">
      <c r="A330" s="9" t="s">
        <v>107</v>
      </c>
      <c r="B330" s="10" t="s">
        <v>461</v>
      </c>
      <c r="C330" s="10" t="s">
        <v>350</v>
      </c>
      <c r="D330" s="75" t="s">
        <v>368</v>
      </c>
      <c r="E330" s="77" t="s">
        <v>106</v>
      </c>
      <c r="F330" s="68">
        <f>SUM(Функциональная!E444)</f>
        <v>653.1</v>
      </c>
    </row>
    <row r="331" spans="1:6" ht="46.5" customHeight="1">
      <c r="A331" s="5" t="s">
        <v>371</v>
      </c>
      <c r="B331" s="6" t="s">
        <v>461</v>
      </c>
      <c r="C331" s="7" t="s">
        <v>350</v>
      </c>
      <c r="D331" s="67" t="s">
        <v>370</v>
      </c>
      <c r="E331" s="76" t="s">
        <v>0</v>
      </c>
      <c r="F331" s="69">
        <f>SUM(F332)</f>
        <v>2227.6</v>
      </c>
    </row>
    <row r="332" spans="1:6" ht="15.75">
      <c r="A332" s="9" t="s">
        <v>107</v>
      </c>
      <c r="B332" s="10" t="s">
        <v>461</v>
      </c>
      <c r="C332" s="10" t="s">
        <v>350</v>
      </c>
      <c r="D332" s="75" t="s">
        <v>370</v>
      </c>
      <c r="E332" s="77" t="s">
        <v>106</v>
      </c>
      <c r="F332" s="68">
        <f>SUM(Функциональная!E446)</f>
        <v>2227.6</v>
      </c>
    </row>
    <row r="333" spans="1:6" ht="31.5">
      <c r="A333" s="5" t="s">
        <v>373</v>
      </c>
      <c r="B333" s="6" t="s">
        <v>461</v>
      </c>
      <c r="C333" s="7" t="s">
        <v>350</v>
      </c>
      <c r="D333" s="67" t="s">
        <v>372</v>
      </c>
      <c r="E333" s="76" t="s">
        <v>0</v>
      </c>
      <c r="F333" s="69">
        <f>SUM(F334)</f>
        <v>936.6</v>
      </c>
    </row>
    <row r="334" spans="1:6" ht="15.75">
      <c r="A334" s="9" t="s">
        <v>107</v>
      </c>
      <c r="B334" s="10" t="s">
        <v>461</v>
      </c>
      <c r="C334" s="10" t="s">
        <v>350</v>
      </c>
      <c r="D334" s="75" t="s">
        <v>372</v>
      </c>
      <c r="E334" s="77" t="s">
        <v>106</v>
      </c>
      <c r="F334" s="68">
        <f>SUM(Функциональная!E448)</f>
        <v>936.6</v>
      </c>
    </row>
    <row r="335" spans="1:6" ht="47.25">
      <c r="A335" s="5" t="s">
        <v>375</v>
      </c>
      <c r="B335" s="6" t="s">
        <v>461</v>
      </c>
      <c r="C335" s="7" t="s">
        <v>350</v>
      </c>
      <c r="D335" s="67" t="s">
        <v>374</v>
      </c>
      <c r="E335" s="76" t="s">
        <v>0</v>
      </c>
      <c r="F335" s="69">
        <f>SUM(F338+F336)</f>
        <v>4328.3</v>
      </c>
    </row>
    <row r="336" spans="1:6" ht="54" customHeight="1">
      <c r="A336" s="46" t="s">
        <v>375</v>
      </c>
      <c r="B336" s="6" t="s">
        <v>461</v>
      </c>
      <c r="C336" s="20" t="s">
        <v>350</v>
      </c>
      <c r="D336" s="67" t="s">
        <v>374</v>
      </c>
      <c r="E336" s="20"/>
      <c r="F336" s="47">
        <f>SUM(F337)</f>
        <v>1980</v>
      </c>
    </row>
    <row r="337" spans="1:6" ht="16.5">
      <c r="A337" s="43" t="s">
        <v>107</v>
      </c>
      <c r="B337" s="10" t="s">
        <v>461</v>
      </c>
      <c r="C337" s="20" t="s">
        <v>350</v>
      </c>
      <c r="D337" s="67" t="s">
        <v>374</v>
      </c>
      <c r="E337" s="20" t="s">
        <v>106</v>
      </c>
      <c r="F337" s="47">
        <v>1980</v>
      </c>
    </row>
    <row r="338" spans="1:6" ht="53.25" customHeight="1">
      <c r="A338" s="46" t="s">
        <v>563</v>
      </c>
      <c r="B338" s="6" t="s">
        <v>461</v>
      </c>
      <c r="C338" s="7" t="s">
        <v>350</v>
      </c>
      <c r="D338" s="67" t="s">
        <v>376</v>
      </c>
      <c r="E338" s="76" t="s">
        <v>0</v>
      </c>
      <c r="F338" s="69">
        <f>SUM(F339)</f>
        <v>2348.3</v>
      </c>
    </row>
    <row r="339" spans="1:6" ht="15.75">
      <c r="A339" s="9" t="s">
        <v>107</v>
      </c>
      <c r="B339" s="10" t="s">
        <v>461</v>
      </c>
      <c r="C339" s="10" t="s">
        <v>350</v>
      </c>
      <c r="D339" s="75" t="s">
        <v>376</v>
      </c>
      <c r="E339" s="77" t="s">
        <v>106</v>
      </c>
      <c r="F339" s="68">
        <f>SUM(Функциональная!E453)</f>
        <v>2348.3</v>
      </c>
    </row>
    <row r="340" spans="1:6" ht="47.25">
      <c r="A340" s="5" t="s">
        <v>378</v>
      </c>
      <c r="B340" s="6" t="s">
        <v>461</v>
      </c>
      <c r="C340" s="7" t="s">
        <v>350</v>
      </c>
      <c r="D340" s="67" t="s">
        <v>377</v>
      </c>
      <c r="E340" s="76" t="s">
        <v>0</v>
      </c>
      <c r="F340" s="69">
        <f>SUM(F341)</f>
        <v>9.9</v>
      </c>
    </row>
    <row r="341" spans="1:6" ht="15.75">
      <c r="A341" s="9" t="s">
        <v>107</v>
      </c>
      <c r="B341" s="10" t="s">
        <v>461</v>
      </c>
      <c r="C341" s="10" t="s">
        <v>350</v>
      </c>
      <c r="D341" s="75" t="s">
        <v>377</v>
      </c>
      <c r="E341" s="77" t="s">
        <v>106</v>
      </c>
      <c r="F341" s="68">
        <f>SUM(Функциональная!E455)</f>
        <v>9.9</v>
      </c>
    </row>
    <row r="342" spans="1:6" ht="15.75">
      <c r="A342" s="5" t="s">
        <v>380</v>
      </c>
      <c r="B342" s="6" t="s">
        <v>461</v>
      </c>
      <c r="C342" s="7" t="s">
        <v>350</v>
      </c>
      <c r="D342" s="67" t="s">
        <v>379</v>
      </c>
      <c r="E342" s="76" t="s">
        <v>0</v>
      </c>
      <c r="F342" s="69">
        <f>SUM(F343)</f>
        <v>26755.7</v>
      </c>
    </row>
    <row r="343" spans="1:6" ht="15.75">
      <c r="A343" s="9" t="s">
        <v>107</v>
      </c>
      <c r="B343" s="10" t="s">
        <v>461</v>
      </c>
      <c r="C343" s="10" t="s">
        <v>350</v>
      </c>
      <c r="D343" s="75" t="s">
        <v>379</v>
      </c>
      <c r="E343" s="77" t="s">
        <v>106</v>
      </c>
      <c r="F343" s="68">
        <f>SUM(Функциональная!E457)</f>
        <v>26755.7</v>
      </c>
    </row>
    <row r="344" spans="1:6" ht="31.5">
      <c r="A344" s="5" t="s">
        <v>382</v>
      </c>
      <c r="B344" s="6" t="s">
        <v>461</v>
      </c>
      <c r="C344" s="7" t="s">
        <v>350</v>
      </c>
      <c r="D344" s="67" t="s">
        <v>381</v>
      </c>
      <c r="E344" s="76" t="s">
        <v>0</v>
      </c>
      <c r="F344" s="69">
        <f>SUM(F345)</f>
        <v>24737.3</v>
      </c>
    </row>
    <row r="345" spans="1:6" ht="15.75">
      <c r="A345" s="9" t="s">
        <v>107</v>
      </c>
      <c r="B345" s="10" t="s">
        <v>461</v>
      </c>
      <c r="C345" s="10" t="s">
        <v>350</v>
      </c>
      <c r="D345" s="75" t="s">
        <v>381</v>
      </c>
      <c r="E345" s="77" t="s">
        <v>106</v>
      </c>
      <c r="F345" s="68">
        <f>SUM(Функциональная!E459)</f>
        <v>24737.3</v>
      </c>
    </row>
    <row r="346" spans="1:6" ht="15.75">
      <c r="A346" s="5" t="s">
        <v>384</v>
      </c>
      <c r="B346" s="6" t="s">
        <v>461</v>
      </c>
      <c r="C346" s="7" t="s">
        <v>350</v>
      </c>
      <c r="D346" s="67" t="s">
        <v>383</v>
      </c>
      <c r="E346" s="76" t="s">
        <v>0</v>
      </c>
      <c r="F346" s="69">
        <f>SUM(F347+F349+F351+F355+F357+F353+F359)</f>
        <v>42888.799999999996</v>
      </c>
    </row>
    <row r="347" spans="1:6" ht="15.75">
      <c r="A347" s="5" t="s">
        <v>386</v>
      </c>
      <c r="B347" s="6" t="s">
        <v>461</v>
      </c>
      <c r="C347" s="7" t="s">
        <v>350</v>
      </c>
      <c r="D347" s="67" t="s">
        <v>385</v>
      </c>
      <c r="E347" s="76" t="s">
        <v>0</v>
      </c>
      <c r="F347" s="69">
        <f>SUM(F348)</f>
        <v>9909.5</v>
      </c>
    </row>
    <row r="348" spans="1:6" ht="15.75">
      <c r="A348" s="9" t="s">
        <v>107</v>
      </c>
      <c r="B348" s="10" t="s">
        <v>461</v>
      </c>
      <c r="C348" s="10" t="s">
        <v>350</v>
      </c>
      <c r="D348" s="75" t="s">
        <v>385</v>
      </c>
      <c r="E348" s="77" t="s">
        <v>106</v>
      </c>
      <c r="F348" s="68">
        <f>SUM(Функциональная!E462)</f>
        <v>9909.5</v>
      </c>
    </row>
    <row r="349" spans="1:6" ht="45.75" customHeight="1">
      <c r="A349" s="5" t="s">
        <v>388</v>
      </c>
      <c r="B349" s="6" t="s">
        <v>461</v>
      </c>
      <c r="C349" s="7" t="s">
        <v>350</v>
      </c>
      <c r="D349" s="67" t="s">
        <v>387</v>
      </c>
      <c r="E349" s="76" t="s">
        <v>0</v>
      </c>
      <c r="F349" s="69">
        <f>SUM(F350)</f>
        <v>6918.1</v>
      </c>
    </row>
    <row r="350" spans="1:6" ht="15.75">
      <c r="A350" s="9" t="s">
        <v>107</v>
      </c>
      <c r="B350" s="10" t="s">
        <v>461</v>
      </c>
      <c r="C350" s="10" t="s">
        <v>350</v>
      </c>
      <c r="D350" s="75" t="s">
        <v>387</v>
      </c>
      <c r="E350" s="77" t="s">
        <v>106</v>
      </c>
      <c r="F350" s="68">
        <f>SUM(Функциональная!E464)</f>
        <v>6918.1</v>
      </c>
    </row>
    <row r="351" spans="1:6" ht="27.75" customHeight="1">
      <c r="A351" s="5" t="s">
        <v>390</v>
      </c>
      <c r="B351" s="6" t="s">
        <v>461</v>
      </c>
      <c r="C351" s="7" t="s">
        <v>350</v>
      </c>
      <c r="D351" s="67" t="s">
        <v>389</v>
      </c>
      <c r="E351" s="76" t="s">
        <v>0</v>
      </c>
      <c r="F351" s="69">
        <f>SUM(F352)</f>
        <v>5201.1</v>
      </c>
    </row>
    <row r="352" spans="1:6" ht="15.75">
      <c r="A352" s="9" t="s">
        <v>107</v>
      </c>
      <c r="B352" s="10" t="s">
        <v>461</v>
      </c>
      <c r="C352" s="10" t="s">
        <v>350</v>
      </c>
      <c r="D352" s="75" t="s">
        <v>389</v>
      </c>
      <c r="E352" s="77" t="s">
        <v>106</v>
      </c>
      <c r="F352" s="68">
        <f>SUM(Функциональная!E466)</f>
        <v>5201.1</v>
      </c>
    </row>
    <row r="353" spans="1:6" ht="47.25">
      <c r="A353" s="108" t="s">
        <v>548</v>
      </c>
      <c r="B353" s="6" t="s">
        <v>461</v>
      </c>
      <c r="C353" s="76" t="s">
        <v>350</v>
      </c>
      <c r="D353" s="76" t="s">
        <v>547</v>
      </c>
      <c r="E353" s="76" t="s">
        <v>0</v>
      </c>
      <c r="F353" s="69">
        <f>SUM(F354)</f>
        <v>20017.8</v>
      </c>
    </row>
    <row r="354" spans="1:6" ht="21.75" customHeight="1">
      <c r="A354" s="108" t="s">
        <v>107</v>
      </c>
      <c r="B354" s="10" t="s">
        <v>461</v>
      </c>
      <c r="C354" s="77" t="s">
        <v>350</v>
      </c>
      <c r="D354" s="77" t="s">
        <v>547</v>
      </c>
      <c r="E354" s="77" t="s">
        <v>106</v>
      </c>
      <c r="F354" s="68">
        <f>SUM(Функциональная!E468)</f>
        <v>20017.8</v>
      </c>
    </row>
    <row r="355" spans="1:6" ht="47.25" customHeight="1">
      <c r="A355" s="5" t="s">
        <v>392</v>
      </c>
      <c r="B355" s="6" t="s">
        <v>461</v>
      </c>
      <c r="C355" s="7" t="s">
        <v>350</v>
      </c>
      <c r="D355" s="67" t="s">
        <v>391</v>
      </c>
      <c r="E355" s="76" t="s">
        <v>0</v>
      </c>
      <c r="F355" s="69">
        <f>SUM(F356)</f>
        <v>249.1</v>
      </c>
    </row>
    <row r="356" spans="1:6" ht="15.75">
      <c r="A356" s="9" t="s">
        <v>107</v>
      </c>
      <c r="B356" s="10" t="s">
        <v>461</v>
      </c>
      <c r="C356" s="10" t="s">
        <v>350</v>
      </c>
      <c r="D356" s="75" t="s">
        <v>391</v>
      </c>
      <c r="E356" s="77" t="s">
        <v>106</v>
      </c>
      <c r="F356" s="68">
        <f>SUM(Функциональная!E470)</f>
        <v>249.1</v>
      </c>
    </row>
    <row r="357" spans="1:6" ht="48" customHeight="1">
      <c r="A357" s="5" t="s">
        <v>394</v>
      </c>
      <c r="B357" s="6" t="s">
        <v>461</v>
      </c>
      <c r="C357" s="7" t="s">
        <v>350</v>
      </c>
      <c r="D357" s="67" t="s">
        <v>393</v>
      </c>
      <c r="E357" s="76" t="s">
        <v>0</v>
      </c>
      <c r="F357" s="69">
        <f>SUM(F358)</f>
        <v>96.2</v>
      </c>
    </row>
    <row r="358" spans="1:6" ht="15.75">
      <c r="A358" s="9" t="s">
        <v>107</v>
      </c>
      <c r="B358" s="10" t="s">
        <v>461</v>
      </c>
      <c r="C358" s="10" t="s">
        <v>350</v>
      </c>
      <c r="D358" s="75" t="s">
        <v>393</v>
      </c>
      <c r="E358" s="77" t="s">
        <v>106</v>
      </c>
      <c r="F358" s="68">
        <f>SUM(Функциональная!E472)</f>
        <v>96.2</v>
      </c>
    </row>
    <row r="359" spans="1:6" ht="47.25">
      <c r="A359" s="108" t="s">
        <v>550</v>
      </c>
      <c r="B359" s="6" t="s">
        <v>461</v>
      </c>
      <c r="C359" s="76" t="s">
        <v>350</v>
      </c>
      <c r="D359" s="76" t="s">
        <v>549</v>
      </c>
      <c r="E359" s="76" t="s">
        <v>0</v>
      </c>
      <c r="F359" s="69">
        <f>SUM(F360)</f>
        <v>497</v>
      </c>
    </row>
    <row r="360" spans="1:6" ht="15.75">
      <c r="A360" s="108" t="s">
        <v>107</v>
      </c>
      <c r="B360" s="10" t="s">
        <v>461</v>
      </c>
      <c r="C360" s="77" t="s">
        <v>350</v>
      </c>
      <c r="D360" s="77" t="s">
        <v>549</v>
      </c>
      <c r="E360" s="77" t="s">
        <v>106</v>
      </c>
      <c r="F360" s="68">
        <f>SUM(Функциональная!E474)</f>
        <v>497</v>
      </c>
    </row>
    <row r="361" spans="1:6" ht="15.75">
      <c r="A361" s="5" t="s">
        <v>401</v>
      </c>
      <c r="B361" s="6" t="s">
        <v>461</v>
      </c>
      <c r="C361" s="7" t="s">
        <v>400</v>
      </c>
      <c r="D361" s="67" t="s">
        <v>0</v>
      </c>
      <c r="E361" s="76" t="s">
        <v>0</v>
      </c>
      <c r="F361" s="69">
        <f>SUM(F363)</f>
        <v>5926.299999999999</v>
      </c>
    </row>
    <row r="362" spans="1:6" ht="15.75">
      <c r="A362" s="5" t="s">
        <v>255</v>
      </c>
      <c r="B362" s="6" t="s">
        <v>461</v>
      </c>
      <c r="C362" s="7" t="s">
        <v>400</v>
      </c>
      <c r="D362" s="67" t="s">
        <v>254</v>
      </c>
      <c r="E362" s="76" t="s">
        <v>0</v>
      </c>
      <c r="F362" s="69">
        <f>SUM(F363)</f>
        <v>5926.299999999999</v>
      </c>
    </row>
    <row r="363" spans="1:6" ht="33" customHeight="1">
      <c r="A363" s="5" t="s">
        <v>407</v>
      </c>
      <c r="B363" s="6" t="s">
        <v>461</v>
      </c>
      <c r="C363" s="7" t="s">
        <v>400</v>
      </c>
      <c r="D363" s="67" t="s">
        <v>406</v>
      </c>
      <c r="E363" s="76" t="s">
        <v>0</v>
      </c>
      <c r="F363" s="69">
        <f>SUM(F366+F368+F370+F364)</f>
        <v>5926.299999999999</v>
      </c>
    </row>
    <row r="364" spans="1:6" ht="33" customHeight="1">
      <c r="A364" s="108" t="s">
        <v>407</v>
      </c>
      <c r="B364" s="77" t="s">
        <v>461</v>
      </c>
      <c r="C364" s="77" t="s">
        <v>400</v>
      </c>
      <c r="D364" s="77" t="s">
        <v>406</v>
      </c>
      <c r="E364" s="77" t="s">
        <v>0</v>
      </c>
      <c r="F364" s="68">
        <f>SUM(F365)</f>
        <v>300</v>
      </c>
    </row>
    <row r="365" spans="1:6" ht="18.75" customHeight="1">
      <c r="A365" s="108" t="s">
        <v>107</v>
      </c>
      <c r="B365" s="77" t="s">
        <v>461</v>
      </c>
      <c r="C365" s="77" t="s">
        <v>400</v>
      </c>
      <c r="D365" s="77" t="s">
        <v>406</v>
      </c>
      <c r="E365" s="77" t="s">
        <v>106</v>
      </c>
      <c r="F365" s="68">
        <v>300</v>
      </c>
    </row>
    <row r="366" spans="1:6" ht="17.25" customHeight="1">
      <c r="A366" s="5" t="s">
        <v>409</v>
      </c>
      <c r="B366" s="6" t="s">
        <v>461</v>
      </c>
      <c r="C366" s="7" t="s">
        <v>400</v>
      </c>
      <c r="D366" s="67" t="s">
        <v>408</v>
      </c>
      <c r="E366" s="76" t="s">
        <v>0</v>
      </c>
      <c r="F366" s="69">
        <f>SUM(F367)</f>
        <v>610.2</v>
      </c>
    </row>
    <row r="367" spans="1:6" ht="47.25" customHeight="1">
      <c r="A367" s="9" t="s">
        <v>411</v>
      </c>
      <c r="B367" s="10" t="s">
        <v>461</v>
      </c>
      <c r="C367" s="10" t="s">
        <v>400</v>
      </c>
      <c r="D367" s="75" t="s">
        <v>408</v>
      </c>
      <c r="E367" s="77" t="s">
        <v>410</v>
      </c>
      <c r="F367" s="68">
        <f>SUM(Функциональная!E496)</f>
        <v>610.2</v>
      </c>
    </row>
    <row r="368" spans="1:6" ht="15.75">
      <c r="A368" s="5" t="s">
        <v>413</v>
      </c>
      <c r="B368" s="6" t="s">
        <v>461</v>
      </c>
      <c r="C368" s="7" t="s">
        <v>400</v>
      </c>
      <c r="D368" s="67" t="s">
        <v>412</v>
      </c>
      <c r="E368" s="76" t="s">
        <v>0</v>
      </c>
      <c r="F368" s="69">
        <f>SUM(F369)</f>
        <v>745.4</v>
      </c>
    </row>
    <row r="369" spans="1:6" ht="48.75" customHeight="1">
      <c r="A369" s="9" t="s">
        <v>411</v>
      </c>
      <c r="B369" s="10" t="s">
        <v>461</v>
      </c>
      <c r="C369" s="10" t="s">
        <v>400</v>
      </c>
      <c r="D369" s="75" t="s">
        <v>412</v>
      </c>
      <c r="E369" s="77" t="s">
        <v>410</v>
      </c>
      <c r="F369" s="68">
        <f>SUM(Функциональная!E498)</f>
        <v>745.4</v>
      </c>
    </row>
    <row r="370" spans="1:6" ht="18.75" customHeight="1">
      <c r="A370" s="5" t="s">
        <v>415</v>
      </c>
      <c r="B370" s="6" t="s">
        <v>461</v>
      </c>
      <c r="C370" s="7" t="s">
        <v>400</v>
      </c>
      <c r="D370" s="67" t="s">
        <v>414</v>
      </c>
      <c r="E370" s="76" t="s">
        <v>0</v>
      </c>
      <c r="F370" s="69">
        <f>SUM(F371)</f>
        <v>4270.7</v>
      </c>
    </row>
    <row r="371" spans="1:6" ht="47.25" customHeight="1">
      <c r="A371" s="9" t="s">
        <v>411</v>
      </c>
      <c r="B371" s="10" t="s">
        <v>461</v>
      </c>
      <c r="C371" s="10" t="s">
        <v>400</v>
      </c>
      <c r="D371" s="75" t="s">
        <v>414</v>
      </c>
      <c r="E371" s="77" t="s">
        <v>410</v>
      </c>
      <c r="F371" s="68">
        <f>SUM(Функциональная!E500)</f>
        <v>4270.7</v>
      </c>
    </row>
    <row r="372" spans="1:6" ht="14.25" customHeight="1">
      <c r="A372" s="5" t="s">
        <v>417</v>
      </c>
      <c r="B372" s="6" t="s">
        <v>461</v>
      </c>
      <c r="C372" s="7" t="s">
        <v>416</v>
      </c>
      <c r="D372" s="67" t="s">
        <v>0</v>
      </c>
      <c r="E372" s="76" t="s">
        <v>0</v>
      </c>
      <c r="F372" s="69">
        <f>SUM(F373+F384+F381)</f>
        <v>9285.699999999999</v>
      </c>
    </row>
    <row r="373" spans="1:6" ht="53.25" customHeight="1">
      <c r="A373" s="5" t="s">
        <v>10</v>
      </c>
      <c r="B373" s="6" t="s">
        <v>461</v>
      </c>
      <c r="C373" s="7" t="s">
        <v>416</v>
      </c>
      <c r="D373" s="67" t="s">
        <v>9</v>
      </c>
      <c r="E373" s="76" t="s">
        <v>0</v>
      </c>
      <c r="F373" s="69">
        <f>SUM(F374)</f>
        <v>7565.9</v>
      </c>
    </row>
    <row r="374" spans="1:6" ht="15.75">
      <c r="A374" s="5" t="s">
        <v>18</v>
      </c>
      <c r="B374" s="6" t="s">
        <v>461</v>
      </c>
      <c r="C374" s="7" t="s">
        <v>416</v>
      </c>
      <c r="D374" s="67" t="s">
        <v>17</v>
      </c>
      <c r="E374" s="76" t="s">
        <v>0</v>
      </c>
      <c r="F374" s="69">
        <f>SUM(F375+F377+F379)</f>
        <v>7565.9</v>
      </c>
    </row>
    <row r="375" spans="1:6" ht="48.75" customHeight="1">
      <c r="A375" s="5" t="s">
        <v>419</v>
      </c>
      <c r="B375" s="6" t="s">
        <v>461</v>
      </c>
      <c r="C375" s="7" t="s">
        <v>416</v>
      </c>
      <c r="D375" s="67" t="s">
        <v>418</v>
      </c>
      <c r="E375" s="76" t="s">
        <v>0</v>
      </c>
      <c r="F375" s="69">
        <f>SUM(F376)</f>
        <v>1457.2</v>
      </c>
    </row>
    <row r="376" spans="1:6" ht="15.75">
      <c r="A376" s="9" t="s">
        <v>14</v>
      </c>
      <c r="B376" s="10" t="s">
        <v>461</v>
      </c>
      <c r="C376" s="10" t="s">
        <v>416</v>
      </c>
      <c r="D376" s="75" t="s">
        <v>418</v>
      </c>
      <c r="E376" s="77" t="s">
        <v>13</v>
      </c>
      <c r="F376" s="68">
        <f>SUM(Функциональная!E507)</f>
        <v>1457.2</v>
      </c>
    </row>
    <row r="377" spans="1:6" ht="37.5" customHeight="1">
      <c r="A377" s="5" t="s">
        <v>421</v>
      </c>
      <c r="B377" s="6" t="s">
        <v>461</v>
      </c>
      <c r="C377" s="7" t="s">
        <v>416</v>
      </c>
      <c r="D377" s="67" t="s">
        <v>420</v>
      </c>
      <c r="E377" s="76" t="s">
        <v>0</v>
      </c>
      <c r="F377" s="69">
        <f>SUM(F378)</f>
        <v>5509.5</v>
      </c>
    </row>
    <row r="378" spans="1:6" ht="15.75">
      <c r="A378" s="9" t="s">
        <v>14</v>
      </c>
      <c r="B378" s="10" t="s">
        <v>461</v>
      </c>
      <c r="C378" s="10" t="s">
        <v>416</v>
      </c>
      <c r="D378" s="75" t="s">
        <v>420</v>
      </c>
      <c r="E378" s="77" t="s">
        <v>13</v>
      </c>
      <c r="F378" s="68">
        <f>SUM(Функциональная!E509)</f>
        <v>5509.5</v>
      </c>
    </row>
    <row r="379" spans="1:6" ht="15.75">
      <c r="A379" s="5" t="s">
        <v>423</v>
      </c>
      <c r="B379" s="6" t="s">
        <v>461</v>
      </c>
      <c r="C379" s="7" t="s">
        <v>416</v>
      </c>
      <c r="D379" s="67" t="s">
        <v>422</v>
      </c>
      <c r="E379" s="76" t="s">
        <v>0</v>
      </c>
      <c r="F379" s="69">
        <f>SUM(F380)</f>
        <v>599.1999999999999</v>
      </c>
    </row>
    <row r="380" spans="1:6" ht="15.75">
      <c r="A380" s="9" t="s">
        <v>14</v>
      </c>
      <c r="B380" s="10" t="s">
        <v>461</v>
      </c>
      <c r="C380" s="10" t="s">
        <v>416</v>
      </c>
      <c r="D380" s="75" t="s">
        <v>422</v>
      </c>
      <c r="E380" s="77" t="s">
        <v>13</v>
      </c>
      <c r="F380" s="68">
        <f>SUM(Функциональная!E511)</f>
        <v>599.1999999999999</v>
      </c>
    </row>
    <row r="381" spans="1:6" ht="15.75">
      <c r="A381" s="122" t="s">
        <v>48</v>
      </c>
      <c r="B381" s="123" t="s">
        <v>461</v>
      </c>
      <c r="C381" s="123" t="s">
        <v>416</v>
      </c>
      <c r="D381" s="124" t="s">
        <v>49</v>
      </c>
      <c r="E381" s="124" t="s">
        <v>0</v>
      </c>
      <c r="F381" s="125">
        <f>SUM(F383)</f>
        <v>10.5</v>
      </c>
    </row>
    <row r="382" spans="1:6" ht="15.75">
      <c r="A382" s="122" t="s">
        <v>51</v>
      </c>
      <c r="B382" s="123" t="s">
        <v>461</v>
      </c>
      <c r="C382" s="123" t="s">
        <v>416</v>
      </c>
      <c r="D382" s="124" t="s">
        <v>50</v>
      </c>
      <c r="E382" s="124" t="s">
        <v>0</v>
      </c>
      <c r="F382" s="125">
        <f>SUM(F383)</f>
        <v>10.5</v>
      </c>
    </row>
    <row r="383" spans="1:6" ht="15.75">
      <c r="A383" s="114" t="s">
        <v>14</v>
      </c>
      <c r="B383" s="126" t="s">
        <v>461</v>
      </c>
      <c r="C383" s="126" t="s">
        <v>416</v>
      </c>
      <c r="D383" s="126" t="s">
        <v>50</v>
      </c>
      <c r="E383" s="126" t="s">
        <v>13</v>
      </c>
      <c r="F383" s="127">
        <v>10.5</v>
      </c>
    </row>
    <row r="384" spans="1:6" ht="15.75">
      <c r="A384" s="5" t="s">
        <v>77</v>
      </c>
      <c r="B384" s="6" t="s">
        <v>461</v>
      </c>
      <c r="C384" s="7" t="s">
        <v>416</v>
      </c>
      <c r="D384" s="67" t="s">
        <v>76</v>
      </c>
      <c r="E384" s="76" t="s">
        <v>0</v>
      </c>
      <c r="F384" s="69">
        <f>SUM(F385)</f>
        <v>1709.3</v>
      </c>
    </row>
    <row r="385" spans="1:6" ht="31.5">
      <c r="A385" s="5" t="s">
        <v>425</v>
      </c>
      <c r="B385" s="6" t="s">
        <v>461</v>
      </c>
      <c r="C385" s="7" t="s">
        <v>416</v>
      </c>
      <c r="D385" s="67" t="s">
        <v>424</v>
      </c>
      <c r="E385" s="76" t="s">
        <v>0</v>
      </c>
      <c r="F385" s="69">
        <f>SUM(F386+F388)</f>
        <v>1709.3</v>
      </c>
    </row>
    <row r="386" spans="1:6" ht="31.5" customHeight="1">
      <c r="A386" s="5" t="s">
        <v>425</v>
      </c>
      <c r="B386" s="6" t="s">
        <v>461</v>
      </c>
      <c r="C386" s="7" t="s">
        <v>416</v>
      </c>
      <c r="D386" s="67" t="s">
        <v>424</v>
      </c>
      <c r="E386" s="76" t="s">
        <v>0</v>
      </c>
      <c r="F386" s="69">
        <f>SUM(F387)</f>
        <v>1459.3</v>
      </c>
    </row>
    <row r="387" spans="1:6" ht="15.75">
      <c r="A387" s="9" t="s">
        <v>363</v>
      </c>
      <c r="B387" s="10" t="s">
        <v>461</v>
      </c>
      <c r="C387" s="10" t="s">
        <v>416</v>
      </c>
      <c r="D387" s="75" t="s">
        <v>424</v>
      </c>
      <c r="E387" s="77" t="s">
        <v>397</v>
      </c>
      <c r="F387" s="68">
        <f>SUM(Функциональная!E517)</f>
        <v>1459.3</v>
      </c>
    </row>
    <row r="388" spans="1:6" ht="15.75">
      <c r="A388" s="5" t="s">
        <v>427</v>
      </c>
      <c r="B388" s="6" t="s">
        <v>461</v>
      </c>
      <c r="C388" s="7" t="s">
        <v>416</v>
      </c>
      <c r="D388" s="67" t="s">
        <v>426</v>
      </c>
      <c r="E388" s="76" t="s">
        <v>0</v>
      </c>
      <c r="F388" s="69">
        <f>SUM(F389)</f>
        <v>250</v>
      </c>
    </row>
    <row r="389" spans="1:6" ht="16.5" thickBot="1">
      <c r="A389" s="51" t="s">
        <v>363</v>
      </c>
      <c r="B389" s="52" t="s">
        <v>461</v>
      </c>
      <c r="C389" s="52" t="s">
        <v>416</v>
      </c>
      <c r="D389" s="64" t="s">
        <v>426</v>
      </c>
      <c r="E389" s="78" t="s">
        <v>397</v>
      </c>
      <c r="F389" s="70">
        <f>SUM(Функциональная!E519)</f>
        <v>250</v>
      </c>
    </row>
    <row r="390" spans="1:6" ht="16.5" thickBot="1">
      <c r="A390" s="58" t="s">
        <v>462</v>
      </c>
      <c r="B390" s="59" t="s">
        <v>463</v>
      </c>
      <c r="C390" s="60" t="s">
        <v>0</v>
      </c>
      <c r="D390" s="60" t="s">
        <v>0</v>
      </c>
      <c r="E390" s="60" t="s">
        <v>0</v>
      </c>
      <c r="F390" s="61">
        <f>SUM(F391)</f>
        <v>836.6</v>
      </c>
    </row>
    <row r="391" spans="1:6" ht="15.75">
      <c r="A391" s="54" t="s">
        <v>6</v>
      </c>
      <c r="B391" s="55" t="s">
        <v>463</v>
      </c>
      <c r="C391" s="56" t="s">
        <v>5</v>
      </c>
      <c r="D391" s="56" t="s">
        <v>0</v>
      </c>
      <c r="E391" s="56" t="s">
        <v>0</v>
      </c>
      <c r="F391" s="57">
        <f>SUM(F392+F399)</f>
        <v>836.6</v>
      </c>
    </row>
    <row r="392" spans="1:6" ht="30" customHeight="1">
      <c r="A392" s="5" t="s">
        <v>32</v>
      </c>
      <c r="B392" s="6" t="s">
        <v>463</v>
      </c>
      <c r="C392" s="7" t="s">
        <v>31</v>
      </c>
      <c r="D392" s="7" t="s">
        <v>0</v>
      </c>
      <c r="E392" s="7" t="s">
        <v>0</v>
      </c>
      <c r="F392" s="8">
        <f>SUM(F393)</f>
        <v>835.9</v>
      </c>
    </row>
    <row r="393" spans="1:6" ht="46.5" customHeight="1">
      <c r="A393" s="5" t="s">
        <v>10</v>
      </c>
      <c r="B393" s="6" t="s">
        <v>463</v>
      </c>
      <c r="C393" s="7" t="s">
        <v>31</v>
      </c>
      <c r="D393" s="7" t="s">
        <v>9</v>
      </c>
      <c r="E393" s="7" t="s">
        <v>0</v>
      </c>
      <c r="F393" s="8">
        <f>SUM(F394+F397)</f>
        <v>835.9</v>
      </c>
    </row>
    <row r="394" spans="1:6" ht="15.75">
      <c r="A394" s="5" t="s">
        <v>18</v>
      </c>
      <c r="B394" s="6" t="s">
        <v>463</v>
      </c>
      <c r="C394" s="7" t="s">
        <v>31</v>
      </c>
      <c r="D394" s="7" t="s">
        <v>17</v>
      </c>
      <c r="E394" s="7" t="s">
        <v>0</v>
      </c>
      <c r="F394" s="8">
        <f>SUM(F396)</f>
        <v>500.2</v>
      </c>
    </row>
    <row r="395" spans="1:6" ht="15.75">
      <c r="A395" s="5" t="s">
        <v>36</v>
      </c>
      <c r="B395" s="6" t="s">
        <v>463</v>
      </c>
      <c r="C395" s="7" t="s">
        <v>31</v>
      </c>
      <c r="D395" s="7" t="s">
        <v>35</v>
      </c>
      <c r="E395" s="7" t="s">
        <v>0</v>
      </c>
      <c r="F395" s="8">
        <f>SUM(F396)</f>
        <v>500.2</v>
      </c>
    </row>
    <row r="396" spans="1:6" ht="15.75">
      <c r="A396" s="9" t="s">
        <v>14</v>
      </c>
      <c r="B396" s="10" t="s">
        <v>463</v>
      </c>
      <c r="C396" s="10" t="s">
        <v>31</v>
      </c>
      <c r="D396" s="10" t="s">
        <v>35</v>
      </c>
      <c r="E396" s="10" t="s">
        <v>13</v>
      </c>
      <c r="F396" s="11">
        <v>500.2</v>
      </c>
    </row>
    <row r="397" spans="1:6" ht="30" customHeight="1">
      <c r="A397" s="5" t="s">
        <v>38</v>
      </c>
      <c r="B397" s="6" t="s">
        <v>463</v>
      </c>
      <c r="C397" s="7" t="s">
        <v>31</v>
      </c>
      <c r="D397" s="7" t="s">
        <v>37</v>
      </c>
      <c r="E397" s="7" t="s">
        <v>0</v>
      </c>
      <c r="F397" s="8">
        <f>SUM(F398)</f>
        <v>335.7</v>
      </c>
    </row>
    <row r="398" spans="1:6" ht="15.75">
      <c r="A398" s="9" t="s">
        <v>14</v>
      </c>
      <c r="B398" s="10" t="s">
        <v>463</v>
      </c>
      <c r="C398" s="10" t="s">
        <v>31</v>
      </c>
      <c r="D398" s="10" t="s">
        <v>37</v>
      </c>
      <c r="E398" s="10" t="s">
        <v>13</v>
      </c>
      <c r="F398" s="11">
        <v>335.7</v>
      </c>
    </row>
    <row r="399" spans="1:6" ht="15.75">
      <c r="A399" s="5" t="s">
        <v>55</v>
      </c>
      <c r="B399" s="6" t="s">
        <v>463</v>
      </c>
      <c r="C399" s="7" t="s">
        <v>54</v>
      </c>
      <c r="D399" s="7" t="s">
        <v>0</v>
      </c>
      <c r="E399" s="7" t="s">
        <v>0</v>
      </c>
      <c r="F399" s="8">
        <f>SUM(F401)</f>
        <v>0.7</v>
      </c>
    </row>
    <row r="400" spans="1:6" ht="15.75">
      <c r="A400" s="5" t="s">
        <v>75</v>
      </c>
      <c r="B400" s="6" t="s">
        <v>463</v>
      </c>
      <c r="C400" s="7" t="s">
        <v>54</v>
      </c>
      <c r="D400" s="7" t="s">
        <v>74</v>
      </c>
      <c r="E400" s="7" t="s">
        <v>0</v>
      </c>
      <c r="F400" s="8">
        <f>SUM(F401)</f>
        <v>0.7</v>
      </c>
    </row>
    <row r="401" spans="1:6" ht="16.5" thickBot="1">
      <c r="A401" s="51" t="s">
        <v>14</v>
      </c>
      <c r="B401" s="52" t="s">
        <v>463</v>
      </c>
      <c r="C401" s="52" t="s">
        <v>54</v>
      </c>
      <c r="D401" s="52" t="s">
        <v>74</v>
      </c>
      <c r="E401" s="52" t="s">
        <v>13</v>
      </c>
      <c r="F401" s="53">
        <v>0.7</v>
      </c>
    </row>
    <row r="402" spans="1:6" ht="32.25" thickBot="1">
      <c r="A402" s="58" t="s">
        <v>464</v>
      </c>
      <c r="B402" s="59" t="s">
        <v>465</v>
      </c>
      <c r="C402" s="60" t="s">
        <v>0</v>
      </c>
      <c r="D402" s="60" t="s">
        <v>0</v>
      </c>
      <c r="E402" s="60" t="s">
        <v>0</v>
      </c>
      <c r="F402" s="61">
        <f>SUM(F403+F408+F475+F480+F486)</f>
        <v>62070</v>
      </c>
    </row>
    <row r="403" spans="1:6" ht="31.5">
      <c r="A403" s="54" t="s">
        <v>87</v>
      </c>
      <c r="B403" s="55" t="s">
        <v>465</v>
      </c>
      <c r="C403" s="56" t="s">
        <v>86</v>
      </c>
      <c r="D403" s="56" t="s">
        <v>0</v>
      </c>
      <c r="E403" s="56" t="s">
        <v>0</v>
      </c>
      <c r="F403" s="57">
        <f>SUM(F407)</f>
        <v>169.2</v>
      </c>
    </row>
    <row r="404" spans="1:6" ht="31.5" customHeight="1">
      <c r="A404" s="5" t="s">
        <v>113</v>
      </c>
      <c r="B404" s="6" t="s">
        <v>465</v>
      </c>
      <c r="C404" s="7" t="s">
        <v>112</v>
      </c>
      <c r="D404" s="7" t="s">
        <v>0</v>
      </c>
      <c r="E404" s="7" t="s">
        <v>0</v>
      </c>
      <c r="F404" s="8">
        <f>SUM(F407)</f>
        <v>169.2</v>
      </c>
    </row>
    <row r="405" spans="1:6" ht="15.75">
      <c r="A405" s="5" t="s">
        <v>48</v>
      </c>
      <c r="B405" s="6" t="s">
        <v>465</v>
      </c>
      <c r="C405" s="7" t="s">
        <v>112</v>
      </c>
      <c r="D405" s="7" t="s">
        <v>49</v>
      </c>
      <c r="E405" s="7" t="s">
        <v>0</v>
      </c>
      <c r="F405" s="8">
        <f>SUM(F407)</f>
        <v>169.2</v>
      </c>
    </row>
    <row r="406" spans="1:6" ht="15.75">
      <c r="A406" s="5" t="s">
        <v>51</v>
      </c>
      <c r="B406" s="6" t="s">
        <v>465</v>
      </c>
      <c r="C406" s="7" t="s">
        <v>112</v>
      </c>
      <c r="D406" s="7" t="s">
        <v>50</v>
      </c>
      <c r="E406" s="7" t="s">
        <v>0</v>
      </c>
      <c r="F406" s="8">
        <f>SUM(F407)</f>
        <v>169.2</v>
      </c>
    </row>
    <row r="407" spans="1:6" ht="15.75">
      <c r="A407" s="9" t="s">
        <v>14</v>
      </c>
      <c r="B407" s="10" t="s">
        <v>465</v>
      </c>
      <c r="C407" s="10" t="s">
        <v>112</v>
      </c>
      <c r="D407" s="10" t="s">
        <v>50</v>
      </c>
      <c r="E407" s="10" t="s">
        <v>13</v>
      </c>
      <c r="F407" s="11">
        <v>169.2</v>
      </c>
    </row>
    <row r="408" spans="1:6" ht="21" customHeight="1">
      <c r="A408" s="5" t="s">
        <v>132</v>
      </c>
      <c r="B408" s="6" t="s">
        <v>465</v>
      </c>
      <c r="C408" s="7" t="s">
        <v>131</v>
      </c>
      <c r="D408" s="7" t="s">
        <v>0</v>
      </c>
      <c r="E408" s="7" t="s">
        <v>0</v>
      </c>
      <c r="F408" s="8">
        <f>SUM(F409+F423+F438+F461)</f>
        <v>60212.5</v>
      </c>
    </row>
    <row r="409" spans="1:6" ht="15.75">
      <c r="A409" s="5" t="s">
        <v>134</v>
      </c>
      <c r="B409" s="6" t="s">
        <v>465</v>
      </c>
      <c r="C409" s="7" t="s">
        <v>133</v>
      </c>
      <c r="D409" s="7" t="s">
        <v>0</v>
      </c>
      <c r="E409" s="7" t="s">
        <v>0</v>
      </c>
      <c r="F409" s="8">
        <f>SUM(F410+F414)</f>
        <v>1008.2</v>
      </c>
    </row>
    <row r="410" spans="1:6" ht="18" customHeight="1">
      <c r="A410" s="5" t="s">
        <v>431</v>
      </c>
      <c r="B410" s="6" t="s">
        <v>465</v>
      </c>
      <c r="C410" s="7" t="s">
        <v>133</v>
      </c>
      <c r="D410" s="7" t="s">
        <v>430</v>
      </c>
      <c r="E410" s="7" t="s">
        <v>0</v>
      </c>
      <c r="F410" s="8">
        <f>SUM(F413)</f>
        <v>150</v>
      </c>
    </row>
    <row r="411" spans="1:6" ht="15.75">
      <c r="A411" s="5" t="s">
        <v>433</v>
      </c>
      <c r="B411" s="6" t="s">
        <v>465</v>
      </c>
      <c r="C411" s="7" t="s">
        <v>133</v>
      </c>
      <c r="D411" s="7" t="s">
        <v>432</v>
      </c>
      <c r="E411" s="7" t="s">
        <v>0</v>
      </c>
      <c r="F411" s="8">
        <f>SUM(F413)</f>
        <v>150</v>
      </c>
    </row>
    <row r="412" spans="1:6" ht="13.5" customHeight="1">
      <c r="A412" s="5" t="s">
        <v>435</v>
      </c>
      <c r="B412" s="6" t="s">
        <v>465</v>
      </c>
      <c r="C412" s="7" t="s">
        <v>133</v>
      </c>
      <c r="D412" s="7" t="s">
        <v>434</v>
      </c>
      <c r="E412" s="7" t="s">
        <v>0</v>
      </c>
      <c r="F412" s="8">
        <f>SUM(F413)</f>
        <v>150</v>
      </c>
    </row>
    <row r="413" spans="1:6" ht="15.75">
      <c r="A413" s="9" t="s">
        <v>14</v>
      </c>
      <c r="B413" s="10" t="s">
        <v>465</v>
      </c>
      <c r="C413" s="10" t="s">
        <v>133</v>
      </c>
      <c r="D413" s="10" t="s">
        <v>434</v>
      </c>
      <c r="E413" s="10" t="s">
        <v>13</v>
      </c>
      <c r="F413" s="11">
        <f>SUM(Функциональная!E156)</f>
        <v>150</v>
      </c>
    </row>
    <row r="414" spans="1:6" ht="15.75">
      <c r="A414" s="5" t="s">
        <v>77</v>
      </c>
      <c r="B414" s="6" t="s">
        <v>465</v>
      </c>
      <c r="C414" s="7" t="s">
        <v>133</v>
      </c>
      <c r="D414" s="7" t="s">
        <v>76</v>
      </c>
      <c r="E414" s="7" t="s">
        <v>0</v>
      </c>
      <c r="F414" s="8">
        <f>SUM(F415+F420+F418)</f>
        <v>858.2</v>
      </c>
    </row>
    <row r="415" spans="1:6" ht="31.5">
      <c r="A415" s="5" t="s">
        <v>126</v>
      </c>
      <c r="B415" s="6" t="s">
        <v>465</v>
      </c>
      <c r="C415" s="7" t="s">
        <v>133</v>
      </c>
      <c r="D415" s="7" t="s">
        <v>125</v>
      </c>
      <c r="E415" s="7" t="s">
        <v>0</v>
      </c>
      <c r="F415" s="8">
        <f>SUM(F417)</f>
        <v>556.9</v>
      </c>
    </row>
    <row r="416" spans="1:6" ht="47.25" customHeight="1">
      <c r="A416" s="5" t="s">
        <v>138</v>
      </c>
      <c r="B416" s="6" t="s">
        <v>465</v>
      </c>
      <c r="C416" s="7" t="s">
        <v>133</v>
      </c>
      <c r="D416" s="7" t="s">
        <v>137</v>
      </c>
      <c r="E416" s="7" t="s">
        <v>0</v>
      </c>
      <c r="F416" s="8">
        <f>SUM(F417)</f>
        <v>556.9</v>
      </c>
    </row>
    <row r="417" spans="1:6" ht="15.75">
      <c r="A417" s="9" t="s">
        <v>14</v>
      </c>
      <c r="B417" s="10" t="s">
        <v>465</v>
      </c>
      <c r="C417" s="10" t="s">
        <v>133</v>
      </c>
      <c r="D417" s="10" t="s">
        <v>137</v>
      </c>
      <c r="E417" s="10" t="s">
        <v>13</v>
      </c>
      <c r="F417" s="11">
        <f>SUM(Функциональная!E160)</f>
        <v>556.9</v>
      </c>
    </row>
    <row r="418" spans="1:6" ht="31.5">
      <c r="A418" s="109" t="s">
        <v>535</v>
      </c>
      <c r="B418" s="6" t="s">
        <v>465</v>
      </c>
      <c r="C418" s="6" t="s">
        <v>133</v>
      </c>
      <c r="D418" s="7" t="s">
        <v>534</v>
      </c>
      <c r="E418" s="7" t="s">
        <v>0</v>
      </c>
      <c r="F418" s="8">
        <f>SUM(F419)</f>
        <v>15</v>
      </c>
    </row>
    <row r="419" spans="1:6" ht="16.5" customHeight="1">
      <c r="A419" s="9" t="s">
        <v>14</v>
      </c>
      <c r="B419" s="10" t="s">
        <v>465</v>
      </c>
      <c r="C419" s="10" t="s">
        <v>133</v>
      </c>
      <c r="D419" s="10" t="s">
        <v>534</v>
      </c>
      <c r="E419" s="10" t="s">
        <v>13</v>
      </c>
      <c r="F419" s="11">
        <f>SUM(Функциональная!E162)</f>
        <v>15</v>
      </c>
    </row>
    <row r="420" spans="1:6" ht="62.25" customHeight="1">
      <c r="A420" s="5" t="s">
        <v>142</v>
      </c>
      <c r="B420" s="6" t="s">
        <v>465</v>
      </c>
      <c r="C420" s="7" t="s">
        <v>133</v>
      </c>
      <c r="D420" s="7" t="s">
        <v>141</v>
      </c>
      <c r="E420" s="7" t="s">
        <v>0</v>
      </c>
      <c r="F420" s="8">
        <f>SUM(F421:F422)</f>
        <v>286.3</v>
      </c>
    </row>
    <row r="421" spans="1:6" ht="16.5" customHeight="1">
      <c r="A421" s="9" t="s">
        <v>136</v>
      </c>
      <c r="B421" s="10" t="s">
        <v>465</v>
      </c>
      <c r="C421" s="10" t="s">
        <v>133</v>
      </c>
      <c r="D421" s="10" t="s">
        <v>141</v>
      </c>
      <c r="E421" s="120" t="s">
        <v>135</v>
      </c>
      <c r="F421" s="121">
        <v>185.4</v>
      </c>
    </row>
    <row r="422" spans="1:6" ht="15.75">
      <c r="A422" s="9" t="s">
        <v>14</v>
      </c>
      <c r="B422" s="10" t="s">
        <v>465</v>
      </c>
      <c r="C422" s="10" t="s">
        <v>133</v>
      </c>
      <c r="D422" s="10" t="s">
        <v>141</v>
      </c>
      <c r="E422" s="10" t="s">
        <v>13</v>
      </c>
      <c r="F422" s="11">
        <f>SUM(Функциональная!E165)</f>
        <v>100.9</v>
      </c>
    </row>
    <row r="423" spans="1:6" ht="15.75">
      <c r="A423" s="5" t="s">
        <v>144</v>
      </c>
      <c r="B423" s="6" t="s">
        <v>465</v>
      </c>
      <c r="C423" s="7" t="s">
        <v>143</v>
      </c>
      <c r="D423" s="7" t="s">
        <v>0</v>
      </c>
      <c r="E423" s="7" t="s">
        <v>0</v>
      </c>
      <c r="F423" s="8">
        <f>SUM(F424+F428)</f>
        <v>25586.7</v>
      </c>
    </row>
    <row r="424" spans="1:6" ht="12.75" customHeight="1">
      <c r="A424" s="5" t="s">
        <v>431</v>
      </c>
      <c r="B424" s="6" t="s">
        <v>465</v>
      </c>
      <c r="C424" s="7" t="s">
        <v>143</v>
      </c>
      <c r="D424" s="7" t="s">
        <v>430</v>
      </c>
      <c r="E424" s="7" t="s">
        <v>0</v>
      </c>
      <c r="F424" s="8">
        <f>SUM(F425)</f>
        <v>11636.3</v>
      </c>
    </row>
    <row r="425" spans="1:6" ht="15.75">
      <c r="A425" s="5" t="s">
        <v>437</v>
      </c>
      <c r="B425" s="6" t="s">
        <v>465</v>
      </c>
      <c r="C425" s="7" t="s">
        <v>143</v>
      </c>
      <c r="D425" s="7" t="s">
        <v>436</v>
      </c>
      <c r="E425" s="7" t="s">
        <v>0</v>
      </c>
      <c r="F425" s="8">
        <f>SUM(F426:F427)</f>
        <v>11636.3</v>
      </c>
    </row>
    <row r="426" spans="1:6" ht="15.75">
      <c r="A426" s="9" t="s">
        <v>136</v>
      </c>
      <c r="B426" s="10" t="s">
        <v>465</v>
      </c>
      <c r="C426" s="10" t="s">
        <v>143</v>
      </c>
      <c r="D426" s="10" t="s">
        <v>436</v>
      </c>
      <c r="E426" s="10" t="s">
        <v>135</v>
      </c>
      <c r="F426" s="11">
        <f>SUM(Функциональная!E169)</f>
        <v>11536.4</v>
      </c>
    </row>
    <row r="427" spans="1:6" ht="15.75">
      <c r="A427" s="9" t="s">
        <v>14</v>
      </c>
      <c r="B427" s="10" t="s">
        <v>465</v>
      </c>
      <c r="C427" s="10" t="s">
        <v>143</v>
      </c>
      <c r="D427" s="10" t="s">
        <v>436</v>
      </c>
      <c r="E427" s="10" t="s">
        <v>13</v>
      </c>
      <c r="F427" s="11">
        <f>SUM(Функциональная!E170)</f>
        <v>99.9</v>
      </c>
    </row>
    <row r="428" spans="1:6" ht="15.75">
      <c r="A428" s="5" t="s">
        <v>77</v>
      </c>
      <c r="B428" s="6" t="s">
        <v>465</v>
      </c>
      <c r="C428" s="7" t="s">
        <v>143</v>
      </c>
      <c r="D428" s="7" t="s">
        <v>76</v>
      </c>
      <c r="E428" s="7" t="s">
        <v>0</v>
      </c>
      <c r="F428" s="8">
        <f>SUM(F429+F432)</f>
        <v>13950.400000000001</v>
      </c>
    </row>
    <row r="429" spans="1:6" ht="31.5">
      <c r="A429" s="5" t="s">
        <v>146</v>
      </c>
      <c r="B429" s="6" t="s">
        <v>465</v>
      </c>
      <c r="C429" s="7" t="s">
        <v>143</v>
      </c>
      <c r="D429" s="7" t="s">
        <v>145</v>
      </c>
      <c r="E429" s="7" t="s">
        <v>0</v>
      </c>
      <c r="F429" s="8">
        <f>SUM(F430:F431)</f>
        <v>9729.2</v>
      </c>
    </row>
    <row r="430" spans="1:6" ht="15.75">
      <c r="A430" s="9" t="s">
        <v>140</v>
      </c>
      <c r="B430" s="10" t="s">
        <v>465</v>
      </c>
      <c r="C430" s="10" t="s">
        <v>143</v>
      </c>
      <c r="D430" s="10" t="s">
        <v>145</v>
      </c>
      <c r="E430" s="120" t="s">
        <v>139</v>
      </c>
      <c r="F430" s="121">
        <f>SUM(Функциональная!E173)</f>
        <v>9208.2</v>
      </c>
    </row>
    <row r="431" spans="1:6" ht="15.75">
      <c r="A431" s="9" t="s">
        <v>14</v>
      </c>
      <c r="B431" s="10" t="s">
        <v>465</v>
      </c>
      <c r="C431" s="10" t="s">
        <v>143</v>
      </c>
      <c r="D431" s="10" t="s">
        <v>145</v>
      </c>
      <c r="E431" s="10" t="s">
        <v>13</v>
      </c>
      <c r="F431" s="11">
        <f>SUM(Функциональная!E174)</f>
        <v>521</v>
      </c>
    </row>
    <row r="432" spans="1:6" ht="31.5">
      <c r="A432" s="5" t="s">
        <v>126</v>
      </c>
      <c r="B432" s="6" t="s">
        <v>465</v>
      </c>
      <c r="C432" s="7" t="s">
        <v>143</v>
      </c>
      <c r="D432" s="7" t="s">
        <v>125</v>
      </c>
      <c r="E432" s="7" t="s">
        <v>0</v>
      </c>
      <c r="F432" s="8">
        <f>SUM(F433+F436)</f>
        <v>4221.2</v>
      </c>
    </row>
    <row r="433" spans="1:6" ht="31.5">
      <c r="A433" s="5" t="s">
        <v>128</v>
      </c>
      <c r="B433" s="6" t="s">
        <v>465</v>
      </c>
      <c r="C433" s="7" t="s">
        <v>143</v>
      </c>
      <c r="D433" s="7" t="s">
        <v>127</v>
      </c>
      <c r="E433" s="7" t="s">
        <v>0</v>
      </c>
      <c r="F433" s="8">
        <f>SUM(F434:F435)</f>
        <v>212.3</v>
      </c>
    </row>
    <row r="434" spans="1:6" ht="15.75">
      <c r="A434" s="9" t="s">
        <v>140</v>
      </c>
      <c r="B434" s="10" t="s">
        <v>465</v>
      </c>
      <c r="C434" s="10" t="s">
        <v>143</v>
      </c>
      <c r="D434" s="10" t="s">
        <v>127</v>
      </c>
      <c r="E434" s="10" t="s">
        <v>139</v>
      </c>
      <c r="F434" s="11">
        <f>SUM(Функциональная!E177)</f>
        <v>165.1</v>
      </c>
    </row>
    <row r="435" spans="1:6" ht="15.75">
      <c r="A435" s="9" t="s">
        <v>14</v>
      </c>
      <c r="B435" s="10" t="s">
        <v>465</v>
      </c>
      <c r="C435" s="10" t="s">
        <v>143</v>
      </c>
      <c r="D435" s="10" t="s">
        <v>127</v>
      </c>
      <c r="E435" s="10" t="s">
        <v>13</v>
      </c>
      <c r="F435" s="11">
        <f>SUM(Функциональная!E178)</f>
        <v>47.2</v>
      </c>
    </row>
    <row r="436" spans="1:6" ht="40.5" customHeight="1">
      <c r="A436" s="5" t="s">
        <v>148</v>
      </c>
      <c r="B436" s="6" t="s">
        <v>465</v>
      </c>
      <c r="C436" s="7" t="s">
        <v>143</v>
      </c>
      <c r="D436" s="7" t="s">
        <v>147</v>
      </c>
      <c r="E436" s="7" t="s">
        <v>0</v>
      </c>
      <c r="F436" s="8">
        <f>SUM(F437)</f>
        <v>4008.9</v>
      </c>
    </row>
    <row r="437" spans="1:6" ht="15.75">
      <c r="A437" s="9" t="s">
        <v>14</v>
      </c>
      <c r="B437" s="10" t="s">
        <v>465</v>
      </c>
      <c r="C437" s="10" t="s">
        <v>143</v>
      </c>
      <c r="D437" s="10" t="s">
        <v>147</v>
      </c>
      <c r="E437" s="10" t="s">
        <v>13</v>
      </c>
      <c r="F437" s="11">
        <f>SUM(Функциональная!E180)</f>
        <v>4008.9</v>
      </c>
    </row>
    <row r="438" spans="1:6" ht="15.75">
      <c r="A438" s="5" t="s">
        <v>150</v>
      </c>
      <c r="B438" s="6" t="s">
        <v>465</v>
      </c>
      <c r="C438" s="7" t="s">
        <v>149</v>
      </c>
      <c r="D438" s="7" t="s">
        <v>0</v>
      </c>
      <c r="E438" s="7" t="s">
        <v>0</v>
      </c>
      <c r="F438" s="8">
        <f>SUM(F439+F442+F458)</f>
        <v>29510.799999999996</v>
      </c>
    </row>
    <row r="439" spans="1:6" ht="15.75">
      <c r="A439" s="5" t="s">
        <v>48</v>
      </c>
      <c r="B439" s="6" t="s">
        <v>465</v>
      </c>
      <c r="C439" s="7" t="s">
        <v>149</v>
      </c>
      <c r="D439" s="7" t="s">
        <v>49</v>
      </c>
      <c r="E439" s="7" t="s">
        <v>0</v>
      </c>
      <c r="F439" s="8">
        <f>SUM(F441)</f>
        <v>90.6</v>
      </c>
    </row>
    <row r="440" spans="1:6" ht="15.75">
      <c r="A440" s="5" t="s">
        <v>51</v>
      </c>
      <c r="B440" s="6" t="s">
        <v>465</v>
      </c>
      <c r="C440" s="7" t="s">
        <v>149</v>
      </c>
      <c r="D440" s="7" t="s">
        <v>50</v>
      </c>
      <c r="E440" s="7" t="s">
        <v>0</v>
      </c>
      <c r="F440" s="8">
        <f>SUM(F441)</f>
        <v>90.6</v>
      </c>
    </row>
    <row r="441" spans="1:6" ht="15.75">
      <c r="A441" s="9" t="s">
        <v>14</v>
      </c>
      <c r="B441" s="10" t="s">
        <v>465</v>
      </c>
      <c r="C441" s="10" t="s">
        <v>149</v>
      </c>
      <c r="D441" s="10" t="s">
        <v>50</v>
      </c>
      <c r="E441" s="10" t="s">
        <v>13</v>
      </c>
      <c r="F441" s="11">
        <f>SUM(Функциональная!E184)</f>
        <v>90.6</v>
      </c>
    </row>
    <row r="442" spans="1:6" ht="15.75">
      <c r="A442" s="5" t="s">
        <v>150</v>
      </c>
      <c r="B442" s="6" t="s">
        <v>465</v>
      </c>
      <c r="C442" s="7" t="s">
        <v>149</v>
      </c>
      <c r="D442" s="7" t="s">
        <v>151</v>
      </c>
      <c r="E442" s="7" t="s">
        <v>0</v>
      </c>
      <c r="F442" s="8">
        <f>SUM(F443+F445+F452+F454+F456)</f>
        <v>13039.399999999998</v>
      </c>
    </row>
    <row r="443" spans="1:6" ht="15.75">
      <c r="A443" s="5" t="s">
        <v>153</v>
      </c>
      <c r="B443" s="6" t="s">
        <v>465</v>
      </c>
      <c r="C443" s="7" t="s">
        <v>149</v>
      </c>
      <c r="D443" s="7" t="s">
        <v>152</v>
      </c>
      <c r="E443" s="7" t="s">
        <v>0</v>
      </c>
      <c r="F443" s="8">
        <f>SUM(F444)</f>
        <v>4738.5</v>
      </c>
    </row>
    <row r="444" spans="1:6" ht="15.75">
      <c r="A444" s="9" t="s">
        <v>14</v>
      </c>
      <c r="B444" s="10" t="s">
        <v>465</v>
      </c>
      <c r="C444" s="10" t="s">
        <v>149</v>
      </c>
      <c r="D444" s="10" t="s">
        <v>152</v>
      </c>
      <c r="E444" s="10" t="s">
        <v>13</v>
      </c>
      <c r="F444" s="11">
        <f>SUM(Функциональная!E187)</f>
        <v>4738.5</v>
      </c>
    </row>
    <row r="445" spans="1:6" ht="47.25">
      <c r="A445" s="5" t="s">
        <v>155</v>
      </c>
      <c r="B445" s="6" t="s">
        <v>465</v>
      </c>
      <c r="C445" s="7" t="s">
        <v>149</v>
      </c>
      <c r="D445" s="7" t="s">
        <v>154</v>
      </c>
      <c r="E445" s="7" t="s">
        <v>0</v>
      </c>
      <c r="F445" s="8">
        <f>SUM(F446+F448+F450)</f>
        <v>6349.099999999999</v>
      </c>
    </row>
    <row r="446" spans="1:6" ht="47.25">
      <c r="A446" s="5" t="s">
        <v>155</v>
      </c>
      <c r="B446" s="6" t="s">
        <v>465</v>
      </c>
      <c r="C446" s="7" t="s">
        <v>149</v>
      </c>
      <c r="D446" s="7" t="s">
        <v>154</v>
      </c>
      <c r="E446" s="7" t="s">
        <v>0</v>
      </c>
      <c r="F446" s="8">
        <f>SUM(F447)</f>
        <v>5369.2</v>
      </c>
    </row>
    <row r="447" spans="1:6" ht="15.75">
      <c r="A447" s="9" t="s">
        <v>14</v>
      </c>
      <c r="B447" s="10" t="s">
        <v>465</v>
      </c>
      <c r="C447" s="10" t="s">
        <v>149</v>
      </c>
      <c r="D447" s="10" t="s">
        <v>154</v>
      </c>
      <c r="E447" s="10" t="s">
        <v>13</v>
      </c>
      <c r="F447" s="11">
        <f>SUM(Функциональная!E190)</f>
        <v>5369.2</v>
      </c>
    </row>
    <row r="448" spans="1:6" ht="55.5" customHeight="1">
      <c r="A448" s="5" t="s">
        <v>157</v>
      </c>
      <c r="B448" s="6" t="s">
        <v>465</v>
      </c>
      <c r="C448" s="7" t="s">
        <v>149</v>
      </c>
      <c r="D448" s="7" t="s">
        <v>156</v>
      </c>
      <c r="E448" s="7" t="s">
        <v>0</v>
      </c>
      <c r="F448" s="8">
        <f>SUM(F449)</f>
        <v>263.9</v>
      </c>
    </row>
    <row r="449" spans="1:6" ht="15.75">
      <c r="A449" s="9" t="s">
        <v>14</v>
      </c>
      <c r="B449" s="10" t="s">
        <v>465</v>
      </c>
      <c r="C449" s="10" t="s">
        <v>149</v>
      </c>
      <c r="D449" s="10" t="s">
        <v>156</v>
      </c>
      <c r="E449" s="10" t="s">
        <v>13</v>
      </c>
      <c r="F449" s="11">
        <f>SUM(Функциональная!E192)</f>
        <v>263.9</v>
      </c>
    </row>
    <row r="450" spans="1:6" ht="60" customHeight="1">
      <c r="A450" s="5" t="s">
        <v>159</v>
      </c>
      <c r="B450" s="6" t="s">
        <v>465</v>
      </c>
      <c r="C450" s="7" t="s">
        <v>149</v>
      </c>
      <c r="D450" s="7" t="s">
        <v>158</v>
      </c>
      <c r="E450" s="7" t="s">
        <v>0</v>
      </c>
      <c r="F450" s="8">
        <f>SUM(F451)</f>
        <v>716</v>
      </c>
    </row>
    <row r="451" spans="1:6" ht="15.75">
      <c r="A451" s="9" t="s">
        <v>14</v>
      </c>
      <c r="B451" s="10" t="s">
        <v>465</v>
      </c>
      <c r="C451" s="10" t="s">
        <v>149</v>
      </c>
      <c r="D451" s="10" t="s">
        <v>158</v>
      </c>
      <c r="E451" s="10" t="s">
        <v>13</v>
      </c>
      <c r="F451" s="11">
        <f>SUM(Функциональная!E194)</f>
        <v>716</v>
      </c>
    </row>
    <row r="452" spans="1:6" ht="15.75">
      <c r="A452" s="5" t="s">
        <v>161</v>
      </c>
      <c r="B452" s="6" t="s">
        <v>465</v>
      </c>
      <c r="C452" s="7" t="s">
        <v>149</v>
      </c>
      <c r="D452" s="7" t="s">
        <v>160</v>
      </c>
      <c r="E452" s="7" t="s">
        <v>0</v>
      </c>
      <c r="F452" s="8">
        <f>SUM(F453)</f>
        <v>100</v>
      </c>
    </row>
    <row r="453" spans="1:6" ht="15.75">
      <c r="A453" s="9" t="s">
        <v>14</v>
      </c>
      <c r="B453" s="10" t="s">
        <v>465</v>
      </c>
      <c r="C453" s="10" t="s">
        <v>149</v>
      </c>
      <c r="D453" s="10" t="s">
        <v>160</v>
      </c>
      <c r="E453" s="10" t="s">
        <v>13</v>
      </c>
      <c r="F453" s="11">
        <f>SUM(Функциональная!E196)</f>
        <v>100</v>
      </c>
    </row>
    <row r="454" spans="1:6" ht="15.75">
      <c r="A454" s="5" t="s">
        <v>163</v>
      </c>
      <c r="B454" s="6" t="s">
        <v>465</v>
      </c>
      <c r="C454" s="7" t="s">
        <v>149</v>
      </c>
      <c r="D454" s="7" t="s">
        <v>162</v>
      </c>
      <c r="E454" s="7" t="s">
        <v>0</v>
      </c>
      <c r="F454" s="8">
        <f>SUM(F455)</f>
        <v>126</v>
      </c>
    </row>
    <row r="455" spans="1:6" ht="15.75">
      <c r="A455" s="9" t="s">
        <v>14</v>
      </c>
      <c r="B455" s="10" t="s">
        <v>465</v>
      </c>
      <c r="C455" s="10" t="s">
        <v>149</v>
      </c>
      <c r="D455" s="10" t="s">
        <v>162</v>
      </c>
      <c r="E455" s="10" t="s">
        <v>13</v>
      </c>
      <c r="F455" s="11">
        <f>SUM(Функциональная!E198)</f>
        <v>126</v>
      </c>
    </row>
    <row r="456" spans="1:6" ht="15.75">
      <c r="A456" s="5" t="s">
        <v>165</v>
      </c>
      <c r="B456" s="6" t="s">
        <v>465</v>
      </c>
      <c r="C456" s="7" t="s">
        <v>149</v>
      </c>
      <c r="D456" s="7" t="s">
        <v>164</v>
      </c>
      <c r="E456" s="7" t="s">
        <v>0</v>
      </c>
      <c r="F456" s="8">
        <f>SUM(F457)</f>
        <v>1725.8</v>
      </c>
    </row>
    <row r="457" spans="1:6" ht="15.75">
      <c r="A457" s="9" t="s">
        <v>14</v>
      </c>
      <c r="B457" s="10" t="s">
        <v>465</v>
      </c>
      <c r="C457" s="10" t="s">
        <v>149</v>
      </c>
      <c r="D457" s="10" t="s">
        <v>164</v>
      </c>
      <c r="E457" s="10" t="s">
        <v>13</v>
      </c>
      <c r="F457" s="11">
        <f>SUM(Функциональная!E200)</f>
        <v>1725.8</v>
      </c>
    </row>
    <row r="458" spans="1:6" ht="15.75">
      <c r="A458" s="5" t="s">
        <v>77</v>
      </c>
      <c r="B458" s="6" t="s">
        <v>465</v>
      </c>
      <c r="C458" s="7" t="s">
        <v>149</v>
      </c>
      <c r="D458" s="7" t="s">
        <v>76</v>
      </c>
      <c r="E458" s="7" t="s">
        <v>0</v>
      </c>
      <c r="F458" s="8">
        <f>SUM(F460)</f>
        <v>16380.8</v>
      </c>
    </row>
    <row r="459" spans="1:6" ht="31.5">
      <c r="A459" s="5" t="s">
        <v>109</v>
      </c>
      <c r="B459" s="6" t="s">
        <v>465</v>
      </c>
      <c r="C459" s="7" t="s">
        <v>149</v>
      </c>
      <c r="D459" s="7" t="s">
        <v>108</v>
      </c>
      <c r="E459" s="7" t="s">
        <v>0</v>
      </c>
      <c r="F459" s="8">
        <f>SUM(F460)</f>
        <v>16380.8</v>
      </c>
    </row>
    <row r="460" spans="1:6" ht="15.75">
      <c r="A460" s="9" t="s">
        <v>14</v>
      </c>
      <c r="B460" s="10" t="s">
        <v>465</v>
      </c>
      <c r="C460" s="10" t="s">
        <v>149</v>
      </c>
      <c r="D460" s="10" t="s">
        <v>108</v>
      </c>
      <c r="E460" s="10" t="s">
        <v>13</v>
      </c>
      <c r="F460" s="11">
        <v>16380.8</v>
      </c>
    </row>
    <row r="461" spans="1:6" ht="15.75">
      <c r="A461" s="5" t="s">
        <v>167</v>
      </c>
      <c r="B461" s="6" t="s">
        <v>465</v>
      </c>
      <c r="C461" s="7" t="s">
        <v>166</v>
      </c>
      <c r="D461" s="7" t="s">
        <v>0</v>
      </c>
      <c r="E461" s="7" t="s">
        <v>0</v>
      </c>
      <c r="F461" s="8">
        <f>SUM(F462+F469+F471+F466)</f>
        <v>4106.8</v>
      </c>
    </row>
    <row r="462" spans="1:6" ht="48" customHeight="1">
      <c r="A462" s="5" t="s">
        <v>10</v>
      </c>
      <c r="B462" s="6" t="s">
        <v>465</v>
      </c>
      <c r="C462" s="7" t="s">
        <v>166</v>
      </c>
      <c r="D462" s="7" t="s">
        <v>9</v>
      </c>
      <c r="E462" s="7" t="s">
        <v>0</v>
      </c>
      <c r="F462" s="8">
        <f>SUM(F465)</f>
        <v>2748.3</v>
      </c>
    </row>
    <row r="463" spans="1:6" ht="15.75">
      <c r="A463" s="5" t="s">
        <v>18</v>
      </c>
      <c r="B463" s="6" t="s">
        <v>465</v>
      </c>
      <c r="C463" s="7" t="s">
        <v>166</v>
      </c>
      <c r="D463" s="7" t="s">
        <v>17</v>
      </c>
      <c r="E463" s="7" t="s">
        <v>0</v>
      </c>
      <c r="F463" s="8">
        <f>SUM(F465)</f>
        <v>2748.3</v>
      </c>
    </row>
    <row r="464" spans="1:6" ht="31.5">
      <c r="A464" s="5" t="s">
        <v>20</v>
      </c>
      <c r="B464" s="6" t="s">
        <v>465</v>
      </c>
      <c r="C464" s="7" t="s">
        <v>166</v>
      </c>
      <c r="D464" s="7" t="s">
        <v>19</v>
      </c>
      <c r="E464" s="7" t="s">
        <v>0</v>
      </c>
      <c r="F464" s="8">
        <f>SUM(F465)</f>
        <v>2748.3</v>
      </c>
    </row>
    <row r="465" spans="1:6" ht="15.75">
      <c r="A465" s="9" t="s">
        <v>14</v>
      </c>
      <c r="B465" s="10" t="s">
        <v>465</v>
      </c>
      <c r="C465" s="10" t="s">
        <v>166</v>
      </c>
      <c r="D465" s="10" t="s">
        <v>19</v>
      </c>
      <c r="E465" s="10" t="s">
        <v>13</v>
      </c>
      <c r="F465" s="11">
        <v>2748.3</v>
      </c>
    </row>
    <row r="466" spans="1:6" ht="15.75">
      <c r="A466" s="5" t="s">
        <v>431</v>
      </c>
      <c r="B466" s="6" t="s">
        <v>465</v>
      </c>
      <c r="C466" s="6" t="s">
        <v>166</v>
      </c>
      <c r="D466" s="7" t="s">
        <v>430</v>
      </c>
      <c r="E466" s="7" t="s">
        <v>0</v>
      </c>
      <c r="F466" s="8">
        <f>SUM(F467)</f>
        <v>1036.6</v>
      </c>
    </row>
    <row r="467" spans="1:6" ht="15.75">
      <c r="A467" s="147" t="s">
        <v>437</v>
      </c>
      <c r="B467" s="110" t="s">
        <v>465</v>
      </c>
      <c r="C467" s="110" t="s">
        <v>166</v>
      </c>
      <c r="D467" s="129" t="s">
        <v>436</v>
      </c>
      <c r="E467" s="129" t="s">
        <v>0</v>
      </c>
      <c r="F467" s="130">
        <f>SUM(F468)</f>
        <v>1036.6</v>
      </c>
    </row>
    <row r="468" spans="1:6" ht="15.75">
      <c r="A468" s="9" t="s">
        <v>14</v>
      </c>
      <c r="B468" s="10" t="s">
        <v>465</v>
      </c>
      <c r="C468" s="10" t="s">
        <v>166</v>
      </c>
      <c r="D468" s="10" t="s">
        <v>436</v>
      </c>
      <c r="E468" s="10" t="s">
        <v>13</v>
      </c>
      <c r="F468" s="11">
        <f>SUM(Функциональная!E211)</f>
        <v>1036.6</v>
      </c>
    </row>
    <row r="469" spans="1:6" ht="15.75">
      <c r="A469" s="5" t="s">
        <v>75</v>
      </c>
      <c r="B469" s="6" t="s">
        <v>465</v>
      </c>
      <c r="C469" s="7" t="s">
        <v>166</v>
      </c>
      <c r="D469" s="7" t="s">
        <v>74</v>
      </c>
      <c r="E469" s="7" t="s">
        <v>0</v>
      </c>
      <c r="F469" s="8">
        <f>SUM(F470)</f>
        <v>1.5</v>
      </c>
    </row>
    <row r="470" spans="1:6" ht="15.75">
      <c r="A470" s="9" t="s">
        <v>14</v>
      </c>
      <c r="B470" s="10" t="s">
        <v>465</v>
      </c>
      <c r="C470" s="10" t="s">
        <v>166</v>
      </c>
      <c r="D470" s="10" t="s">
        <v>74</v>
      </c>
      <c r="E470" s="10" t="s">
        <v>13</v>
      </c>
      <c r="F470" s="11">
        <f>SUM(Функциональная!E213)</f>
        <v>1.5</v>
      </c>
    </row>
    <row r="471" spans="1:6" ht="15.75">
      <c r="A471" s="122" t="s">
        <v>77</v>
      </c>
      <c r="B471" s="123" t="s">
        <v>465</v>
      </c>
      <c r="C471" s="124" t="s">
        <v>166</v>
      </c>
      <c r="D471" s="124" t="s">
        <v>76</v>
      </c>
      <c r="E471" s="124" t="s">
        <v>0</v>
      </c>
      <c r="F471" s="125">
        <f>SUM(F474)</f>
        <v>320.4</v>
      </c>
    </row>
    <row r="472" spans="1:6" ht="31.5">
      <c r="A472" s="122" t="s">
        <v>126</v>
      </c>
      <c r="B472" s="123" t="s">
        <v>465</v>
      </c>
      <c r="C472" s="124" t="s">
        <v>166</v>
      </c>
      <c r="D472" s="124" t="s">
        <v>125</v>
      </c>
      <c r="E472" s="124" t="s">
        <v>0</v>
      </c>
      <c r="F472" s="125">
        <f>SUM(F474)</f>
        <v>320.4</v>
      </c>
    </row>
    <row r="473" spans="1:6" ht="36" customHeight="1">
      <c r="A473" s="122" t="s">
        <v>169</v>
      </c>
      <c r="B473" s="123" t="s">
        <v>465</v>
      </c>
      <c r="C473" s="124" t="s">
        <v>166</v>
      </c>
      <c r="D473" s="124" t="s">
        <v>168</v>
      </c>
      <c r="E473" s="124" t="s">
        <v>0</v>
      </c>
      <c r="F473" s="125">
        <f>SUM(F474)</f>
        <v>320.4</v>
      </c>
    </row>
    <row r="474" spans="1:6" ht="15.75">
      <c r="A474" s="114" t="s">
        <v>140</v>
      </c>
      <c r="B474" s="126" t="s">
        <v>465</v>
      </c>
      <c r="C474" s="126" t="s">
        <v>166</v>
      </c>
      <c r="D474" s="126" t="s">
        <v>168</v>
      </c>
      <c r="E474" s="126" t="s">
        <v>139</v>
      </c>
      <c r="F474" s="127">
        <f>SUM(Функциональная!E217)</f>
        <v>320.4</v>
      </c>
    </row>
    <row r="475" spans="1:6" ht="15.75">
      <c r="A475" s="5" t="s">
        <v>171</v>
      </c>
      <c r="B475" s="6" t="s">
        <v>465</v>
      </c>
      <c r="C475" s="7" t="s">
        <v>170</v>
      </c>
      <c r="D475" s="7" t="s">
        <v>0</v>
      </c>
      <c r="E475" s="7" t="s">
        <v>0</v>
      </c>
      <c r="F475" s="8">
        <f>SUM(F479)</f>
        <v>1448.3</v>
      </c>
    </row>
    <row r="476" spans="1:6" ht="15.75">
      <c r="A476" s="5" t="s">
        <v>173</v>
      </c>
      <c r="B476" s="6" t="s">
        <v>465</v>
      </c>
      <c r="C476" s="7" t="s">
        <v>172</v>
      </c>
      <c r="D476" s="7" t="s">
        <v>0</v>
      </c>
      <c r="E476" s="7" t="s">
        <v>0</v>
      </c>
      <c r="F476" s="8">
        <f>SUM(F479)</f>
        <v>1448.3</v>
      </c>
    </row>
    <row r="477" spans="1:6" ht="15.75">
      <c r="A477" s="5" t="s">
        <v>77</v>
      </c>
      <c r="B477" s="6" t="s">
        <v>465</v>
      </c>
      <c r="C477" s="7" t="s">
        <v>172</v>
      </c>
      <c r="D477" s="7" t="s">
        <v>76</v>
      </c>
      <c r="E477" s="7" t="s">
        <v>0</v>
      </c>
      <c r="F477" s="8">
        <f>SUM(F479)</f>
        <v>1448.3</v>
      </c>
    </row>
    <row r="478" spans="1:6" ht="31.5">
      <c r="A478" s="5" t="s">
        <v>177</v>
      </c>
      <c r="B478" s="6" t="s">
        <v>465</v>
      </c>
      <c r="C478" s="7" t="s">
        <v>172</v>
      </c>
      <c r="D478" s="7" t="s">
        <v>176</v>
      </c>
      <c r="E478" s="7" t="s">
        <v>0</v>
      </c>
      <c r="F478" s="8">
        <f>SUM(F479)</f>
        <v>1448.3</v>
      </c>
    </row>
    <row r="479" spans="1:6" ht="15.75">
      <c r="A479" s="9" t="s">
        <v>14</v>
      </c>
      <c r="B479" s="10" t="s">
        <v>465</v>
      </c>
      <c r="C479" s="10" t="s">
        <v>172</v>
      </c>
      <c r="D479" s="10" t="s">
        <v>176</v>
      </c>
      <c r="E479" s="10" t="s">
        <v>13</v>
      </c>
      <c r="F479" s="11">
        <f>SUM(1506.1-57.8)</f>
        <v>1448.3</v>
      </c>
    </row>
    <row r="480" spans="1:6" ht="15.75">
      <c r="A480" s="5" t="s">
        <v>179</v>
      </c>
      <c r="B480" s="6" t="s">
        <v>465</v>
      </c>
      <c r="C480" s="7" t="s">
        <v>178</v>
      </c>
      <c r="D480" s="7" t="s">
        <v>0</v>
      </c>
      <c r="E480" s="7" t="s">
        <v>0</v>
      </c>
      <c r="F480" s="8">
        <f>SUM(F485)</f>
        <v>53.9</v>
      </c>
    </row>
    <row r="481" spans="1:6" ht="15.75">
      <c r="A481" s="5" t="s">
        <v>209</v>
      </c>
      <c r="B481" s="6" t="s">
        <v>465</v>
      </c>
      <c r="C481" s="7" t="s">
        <v>208</v>
      </c>
      <c r="D481" s="7" t="s">
        <v>0</v>
      </c>
      <c r="E481" s="7" t="s">
        <v>0</v>
      </c>
      <c r="F481" s="8">
        <f>SUM(F485)</f>
        <v>53.9</v>
      </c>
    </row>
    <row r="482" spans="1:6" ht="31.5">
      <c r="A482" s="5" t="s">
        <v>211</v>
      </c>
      <c r="B482" s="6" t="s">
        <v>465</v>
      </c>
      <c r="C482" s="7" t="s">
        <v>208</v>
      </c>
      <c r="D482" s="7" t="s">
        <v>210</v>
      </c>
      <c r="E482" s="7" t="s">
        <v>0</v>
      </c>
      <c r="F482" s="8">
        <f>SUM(F485)</f>
        <v>53.9</v>
      </c>
    </row>
    <row r="483" spans="1:6" ht="65.25" customHeight="1">
      <c r="A483" s="5" t="s">
        <v>213</v>
      </c>
      <c r="B483" s="6" t="s">
        <v>465</v>
      </c>
      <c r="C483" s="7" t="s">
        <v>208</v>
      </c>
      <c r="D483" s="7" t="s">
        <v>212</v>
      </c>
      <c r="E483" s="7" t="s">
        <v>0</v>
      </c>
      <c r="F483" s="8">
        <f>SUM(F485)</f>
        <v>53.9</v>
      </c>
    </row>
    <row r="484" spans="1:6" ht="30.75" customHeight="1">
      <c r="A484" s="5" t="s">
        <v>215</v>
      </c>
      <c r="B484" s="6" t="s">
        <v>465</v>
      </c>
      <c r="C484" s="7" t="s">
        <v>208</v>
      </c>
      <c r="D484" s="7" t="s">
        <v>214</v>
      </c>
      <c r="E484" s="7" t="s">
        <v>0</v>
      </c>
      <c r="F484" s="8">
        <f>SUM(F485)</f>
        <v>53.9</v>
      </c>
    </row>
    <row r="485" spans="1:6" ht="15.75">
      <c r="A485" s="9" t="s">
        <v>140</v>
      </c>
      <c r="B485" s="10" t="s">
        <v>465</v>
      </c>
      <c r="C485" s="10" t="s">
        <v>208</v>
      </c>
      <c r="D485" s="10" t="s">
        <v>214</v>
      </c>
      <c r="E485" s="10" t="s">
        <v>139</v>
      </c>
      <c r="F485" s="11">
        <f>SUM(Функциональная!E255)</f>
        <v>53.9</v>
      </c>
    </row>
    <row r="486" spans="1:6" ht="18" customHeight="1">
      <c r="A486" s="5" t="s">
        <v>320</v>
      </c>
      <c r="B486" s="6" t="s">
        <v>465</v>
      </c>
      <c r="C486" s="7" t="s">
        <v>319</v>
      </c>
      <c r="D486" s="7" t="s">
        <v>0</v>
      </c>
      <c r="E486" s="7" t="s">
        <v>0</v>
      </c>
      <c r="F486" s="8">
        <f>SUM(F487)</f>
        <v>186.1</v>
      </c>
    </row>
    <row r="487" spans="1:6" ht="31.5">
      <c r="A487" s="5" t="s">
        <v>329</v>
      </c>
      <c r="B487" s="6" t="s">
        <v>465</v>
      </c>
      <c r="C487" s="7" t="s">
        <v>328</v>
      </c>
      <c r="D487" s="7" t="s">
        <v>0</v>
      </c>
      <c r="E487" s="7" t="s">
        <v>0</v>
      </c>
      <c r="F487" s="8">
        <f>SUM(F488+F491)</f>
        <v>186.1</v>
      </c>
    </row>
    <row r="488" spans="1:6" ht="15.75">
      <c r="A488" s="5" t="s">
        <v>48</v>
      </c>
      <c r="B488" s="6" t="s">
        <v>465</v>
      </c>
      <c r="C488" s="7" t="s">
        <v>328</v>
      </c>
      <c r="D488" s="7" t="s">
        <v>49</v>
      </c>
      <c r="E488" s="7" t="s">
        <v>0</v>
      </c>
      <c r="F488" s="8">
        <f>SUM(F490)</f>
        <v>31.5</v>
      </c>
    </row>
    <row r="489" spans="1:6" ht="15.75">
      <c r="A489" s="5" t="s">
        <v>51</v>
      </c>
      <c r="B489" s="6" t="s">
        <v>465</v>
      </c>
      <c r="C489" s="7" t="s">
        <v>328</v>
      </c>
      <c r="D489" s="7" t="s">
        <v>50</v>
      </c>
      <c r="E489" s="7" t="s">
        <v>0</v>
      </c>
      <c r="F489" s="8">
        <f>SUM(F490)</f>
        <v>31.5</v>
      </c>
    </row>
    <row r="490" spans="1:6" ht="15.75">
      <c r="A490" s="9" t="s">
        <v>140</v>
      </c>
      <c r="B490" s="10" t="s">
        <v>465</v>
      </c>
      <c r="C490" s="10" t="s">
        <v>328</v>
      </c>
      <c r="D490" s="10" t="s">
        <v>50</v>
      </c>
      <c r="E490" s="10" t="s">
        <v>139</v>
      </c>
      <c r="F490" s="11">
        <f>SUM(Функциональная!E395)</f>
        <v>31.5</v>
      </c>
    </row>
    <row r="491" spans="1:6" ht="31.5">
      <c r="A491" s="5" t="s">
        <v>211</v>
      </c>
      <c r="B491" s="6" t="s">
        <v>465</v>
      </c>
      <c r="C491" s="7" t="s">
        <v>328</v>
      </c>
      <c r="D491" s="7" t="s">
        <v>210</v>
      </c>
      <c r="E491" s="7" t="s">
        <v>0</v>
      </c>
      <c r="F491" s="8">
        <f>SUM(F493)</f>
        <v>154.6</v>
      </c>
    </row>
    <row r="492" spans="1:6" ht="60.75" customHeight="1">
      <c r="A492" s="5" t="s">
        <v>213</v>
      </c>
      <c r="B492" s="6" t="s">
        <v>465</v>
      </c>
      <c r="C492" s="7" t="s">
        <v>328</v>
      </c>
      <c r="D492" s="7" t="s">
        <v>212</v>
      </c>
      <c r="E492" s="7" t="s">
        <v>0</v>
      </c>
      <c r="F492" s="8">
        <f>SUM(F493)</f>
        <v>154.6</v>
      </c>
    </row>
    <row r="493" spans="1:6" ht="16.5" thickBot="1">
      <c r="A493" s="51" t="s">
        <v>140</v>
      </c>
      <c r="B493" s="52" t="s">
        <v>465</v>
      </c>
      <c r="C493" s="52" t="s">
        <v>328</v>
      </c>
      <c r="D493" s="52" t="s">
        <v>212</v>
      </c>
      <c r="E493" s="52" t="s">
        <v>139</v>
      </c>
      <c r="F493" s="53">
        <f>SUM(Функциональная!E398)</f>
        <v>154.6</v>
      </c>
    </row>
    <row r="494" spans="1:6" ht="15.75" customHeight="1" thickBot="1">
      <c r="A494" s="58" t="s">
        <v>466</v>
      </c>
      <c r="B494" s="59" t="s">
        <v>467</v>
      </c>
      <c r="C494" s="60" t="s">
        <v>0</v>
      </c>
      <c r="D494" s="60" t="s">
        <v>0</v>
      </c>
      <c r="E494" s="60" t="s">
        <v>0</v>
      </c>
      <c r="F494" s="61">
        <f>SUM(F495)</f>
        <v>3082.7</v>
      </c>
    </row>
    <row r="495" spans="1:6" ht="15.75">
      <c r="A495" s="54" t="s">
        <v>6</v>
      </c>
      <c r="B495" s="55" t="s">
        <v>467</v>
      </c>
      <c r="C495" s="56" t="s">
        <v>5</v>
      </c>
      <c r="D495" s="56" t="s">
        <v>0</v>
      </c>
      <c r="E495" s="56" t="s">
        <v>0</v>
      </c>
      <c r="F495" s="57">
        <f>SUM(F496+F503)</f>
        <v>3082.7</v>
      </c>
    </row>
    <row r="496" spans="1:6" ht="46.5" customHeight="1">
      <c r="A496" s="5" t="s">
        <v>16</v>
      </c>
      <c r="B496" s="6" t="s">
        <v>467</v>
      </c>
      <c r="C496" s="7" t="s">
        <v>15</v>
      </c>
      <c r="D496" s="7" t="s">
        <v>0</v>
      </c>
      <c r="E496" s="7" t="s">
        <v>0</v>
      </c>
      <c r="F496" s="8">
        <f>SUM(F497)</f>
        <v>2961</v>
      </c>
    </row>
    <row r="497" spans="1:6" ht="48.75" customHeight="1">
      <c r="A497" s="5" t="s">
        <v>10</v>
      </c>
      <c r="B497" s="6" t="s">
        <v>467</v>
      </c>
      <c r="C497" s="7" t="s">
        <v>15</v>
      </c>
      <c r="D497" s="7" t="s">
        <v>9</v>
      </c>
      <c r="E497" s="7" t="s">
        <v>0</v>
      </c>
      <c r="F497" s="8">
        <f>SUM(F498+F501)</f>
        <v>2961</v>
      </c>
    </row>
    <row r="498" spans="1:6" ht="15.75">
      <c r="A498" s="5" t="s">
        <v>18</v>
      </c>
      <c r="B498" s="6" t="s">
        <v>467</v>
      </c>
      <c r="C498" s="7" t="s">
        <v>15</v>
      </c>
      <c r="D498" s="7" t="s">
        <v>17</v>
      </c>
      <c r="E498" s="7" t="s">
        <v>0</v>
      </c>
      <c r="F498" s="8">
        <f>SUM(F500)</f>
        <v>2136.4</v>
      </c>
    </row>
    <row r="499" spans="1:6" ht="31.5">
      <c r="A499" s="5" t="s">
        <v>20</v>
      </c>
      <c r="B499" s="6" t="s">
        <v>467</v>
      </c>
      <c r="C499" s="7" t="s">
        <v>15</v>
      </c>
      <c r="D499" s="7" t="s">
        <v>19</v>
      </c>
      <c r="E499" s="7" t="s">
        <v>0</v>
      </c>
      <c r="F499" s="8">
        <f>SUM(F500)</f>
        <v>2136.4</v>
      </c>
    </row>
    <row r="500" spans="1:6" ht="15.75">
      <c r="A500" s="9" t="s">
        <v>14</v>
      </c>
      <c r="B500" s="10" t="s">
        <v>467</v>
      </c>
      <c r="C500" s="10" t="s">
        <v>15</v>
      </c>
      <c r="D500" s="10" t="s">
        <v>19</v>
      </c>
      <c r="E500" s="10" t="s">
        <v>13</v>
      </c>
      <c r="F500" s="143">
        <v>2136.4</v>
      </c>
    </row>
    <row r="501" spans="1:6" ht="15.75">
      <c r="A501" s="5" t="s">
        <v>22</v>
      </c>
      <c r="B501" s="6" t="s">
        <v>467</v>
      </c>
      <c r="C501" s="7" t="s">
        <v>15</v>
      </c>
      <c r="D501" s="7" t="s">
        <v>21</v>
      </c>
      <c r="E501" s="7" t="s">
        <v>0</v>
      </c>
      <c r="F501" s="8">
        <f>SUM(F502)</f>
        <v>824.6</v>
      </c>
    </row>
    <row r="502" spans="1:6" ht="15.75">
      <c r="A502" s="9" t="s">
        <v>14</v>
      </c>
      <c r="B502" s="10" t="s">
        <v>467</v>
      </c>
      <c r="C502" s="10" t="s">
        <v>15</v>
      </c>
      <c r="D502" s="10" t="s">
        <v>21</v>
      </c>
      <c r="E502" s="10" t="s">
        <v>13</v>
      </c>
      <c r="F502" s="11">
        <f>SUM(Функциональная!E31)</f>
        <v>824.6</v>
      </c>
    </row>
    <row r="503" spans="1:6" ht="15.75">
      <c r="A503" s="5" t="s">
        <v>55</v>
      </c>
      <c r="B503" s="6" t="s">
        <v>467</v>
      </c>
      <c r="C503" s="7" t="s">
        <v>54</v>
      </c>
      <c r="D503" s="7" t="s">
        <v>0</v>
      </c>
      <c r="E503" s="7" t="s">
        <v>0</v>
      </c>
      <c r="F503" s="8">
        <f>SUM(F504+F510)</f>
        <v>121.69999999999999</v>
      </c>
    </row>
    <row r="504" spans="1:6" ht="31.5">
      <c r="A504" s="5" t="s">
        <v>61</v>
      </c>
      <c r="B504" s="6" t="s">
        <v>467</v>
      </c>
      <c r="C504" s="7" t="s">
        <v>54</v>
      </c>
      <c r="D504" s="7" t="s">
        <v>60</v>
      </c>
      <c r="E504" s="7" t="s">
        <v>0</v>
      </c>
      <c r="F504" s="8">
        <f>SUM(F505)</f>
        <v>119.6</v>
      </c>
    </row>
    <row r="505" spans="1:6" ht="15.75">
      <c r="A505" s="5" t="s">
        <v>63</v>
      </c>
      <c r="B505" s="6" t="s">
        <v>467</v>
      </c>
      <c r="C505" s="7" t="s">
        <v>54</v>
      </c>
      <c r="D505" s="7" t="s">
        <v>62</v>
      </c>
      <c r="E505" s="7" t="s">
        <v>0</v>
      </c>
      <c r="F505" s="8">
        <f>SUM(F506+F508)</f>
        <v>119.6</v>
      </c>
    </row>
    <row r="506" spans="1:6" ht="15.75">
      <c r="A506" s="5" t="s">
        <v>65</v>
      </c>
      <c r="B506" s="6" t="s">
        <v>467</v>
      </c>
      <c r="C506" s="7" t="s">
        <v>54</v>
      </c>
      <c r="D506" s="7" t="s">
        <v>64</v>
      </c>
      <c r="E506" s="7" t="s">
        <v>0</v>
      </c>
      <c r="F506" s="8">
        <f>SUM(F507)</f>
        <v>30.6</v>
      </c>
    </row>
    <row r="507" spans="1:6" ht="15.75">
      <c r="A507" s="9" t="s">
        <v>14</v>
      </c>
      <c r="B507" s="10" t="s">
        <v>467</v>
      </c>
      <c r="C507" s="10" t="s">
        <v>54</v>
      </c>
      <c r="D507" s="10" t="s">
        <v>64</v>
      </c>
      <c r="E507" s="10" t="s">
        <v>13</v>
      </c>
      <c r="F507" s="11">
        <v>30.6</v>
      </c>
    </row>
    <row r="508" spans="1:6" ht="27.75" customHeight="1">
      <c r="A508" s="5" t="s">
        <v>71</v>
      </c>
      <c r="B508" s="6" t="s">
        <v>467</v>
      </c>
      <c r="C508" s="7" t="s">
        <v>54</v>
      </c>
      <c r="D508" s="7" t="s">
        <v>70</v>
      </c>
      <c r="E508" s="7" t="s">
        <v>0</v>
      </c>
      <c r="F508" s="8">
        <f>SUM(F509)</f>
        <v>89</v>
      </c>
    </row>
    <row r="509" spans="1:6" ht="15.75">
      <c r="A509" s="9" t="s">
        <v>14</v>
      </c>
      <c r="B509" s="10" t="s">
        <v>467</v>
      </c>
      <c r="C509" s="10" t="s">
        <v>54</v>
      </c>
      <c r="D509" s="10" t="s">
        <v>70</v>
      </c>
      <c r="E509" s="10" t="s">
        <v>13</v>
      </c>
      <c r="F509" s="11">
        <f>SUM(Функциональная!E86)</f>
        <v>89</v>
      </c>
    </row>
    <row r="510" spans="1:6" ht="15.75">
      <c r="A510" s="5" t="s">
        <v>75</v>
      </c>
      <c r="B510" s="6" t="s">
        <v>467</v>
      </c>
      <c r="C510" s="7" t="s">
        <v>54</v>
      </c>
      <c r="D510" s="7" t="s">
        <v>74</v>
      </c>
      <c r="E510" s="7" t="s">
        <v>0</v>
      </c>
      <c r="F510" s="8">
        <f>SUM(F511)</f>
        <v>2.1</v>
      </c>
    </row>
    <row r="511" spans="1:6" ht="16.5" thickBot="1">
      <c r="A511" s="51" t="s">
        <v>14</v>
      </c>
      <c r="B511" s="52" t="s">
        <v>467</v>
      </c>
      <c r="C511" s="52" t="s">
        <v>54</v>
      </c>
      <c r="D511" s="52" t="s">
        <v>74</v>
      </c>
      <c r="E511" s="52" t="s">
        <v>13</v>
      </c>
      <c r="F511" s="53">
        <v>2.1</v>
      </c>
    </row>
    <row r="512" spans="1:6" ht="16.5" thickBot="1">
      <c r="A512" s="58" t="s">
        <v>468</v>
      </c>
      <c r="B512" s="59" t="s">
        <v>469</v>
      </c>
      <c r="C512" s="60" t="s">
        <v>0</v>
      </c>
      <c r="D512" s="60" t="s">
        <v>0</v>
      </c>
      <c r="E512" s="60" t="s">
        <v>0</v>
      </c>
      <c r="F512" s="61">
        <f>SUM(F513+F565+F570+F583+F642+F656+F589+F595+F623)</f>
        <v>33482.99999999999</v>
      </c>
    </row>
    <row r="513" spans="1:6" ht="15.75">
      <c r="A513" s="54" t="s">
        <v>6</v>
      </c>
      <c r="B513" s="55" t="s">
        <v>469</v>
      </c>
      <c r="C513" s="56" t="s">
        <v>5</v>
      </c>
      <c r="D513" s="56" t="s">
        <v>0</v>
      </c>
      <c r="E513" s="56" t="s">
        <v>0</v>
      </c>
      <c r="F513" s="57">
        <f>SUM(F514+F523+F539+F545+F532+F518)</f>
        <v>22906</v>
      </c>
    </row>
    <row r="514" spans="1:6" ht="28.5" customHeight="1">
      <c r="A514" s="5" t="s">
        <v>8</v>
      </c>
      <c r="B514" s="6" t="s">
        <v>469</v>
      </c>
      <c r="C514" s="7" t="s">
        <v>7</v>
      </c>
      <c r="D514" s="7" t="s">
        <v>0</v>
      </c>
      <c r="E514" s="7" t="s">
        <v>0</v>
      </c>
      <c r="F514" s="8">
        <f>SUM(F517)</f>
        <v>1268.1</v>
      </c>
    </row>
    <row r="515" spans="1:6" ht="45.75" customHeight="1">
      <c r="A515" s="5" t="s">
        <v>10</v>
      </c>
      <c r="B515" s="6" t="s">
        <v>469</v>
      </c>
      <c r="C515" s="7" t="s">
        <v>7</v>
      </c>
      <c r="D515" s="7" t="s">
        <v>9</v>
      </c>
      <c r="E515" s="7" t="s">
        <v>0</v>
      </c>
      <c r="F515" s="8">
        <f>SUM(F517)</f>
        <v>1268.1</v>
      </c>
    </row>
    <row r="516" spans="1:6" ht="15.75">
      <c r="A516" s="5" t="s">
        <v>12</v>
      </c>
      <c r="B516" s="6" t="s">
        <v>469</v>
      </c>
      <c r="C516" s="7" t="s">
        <v>7</v>
      </c>
      <c r="D516" s="7" t="s">
        <v>11</v>
      </c>
      <c r="E516" s="7" t="s">
        <v>0</v>
      </c>
      <c r="F516" s="8">
        <f>SUM(F517)</f>
        <v>1268.1</v>
      </c>
    </row>
    <row r="517" spans="1:6" ht="15.75">
      <c r="A517" s="9" t="s">
        <v>14</v>
      </c>
      <c r="B517" s="10" t="s">
        <v>469</v>
      </c>
      <c r="C517" s="10" t="s">
        <v>7</v>
      </c>
      <c r="D517" s="10" t="s">
        <v>11</v>
      </c>
      <c r="E517" s="10" t="s">
        <v>13</v>
      </c>
      <c r="F517" s="11">
        <f>SUM(Функциональная!E24)</f>
        <v>1268.1</v>
      </c>
    </row>
    <row r="518" spans="1:6" s="1" customFormat="1" ht="47.25">
      <c r="A518" s="109" t="s">
        <v>16</v>
      </c>
      <c r="B518" s="116" t="s">
        <v>469</v>
      </c>
      <c r="C518" s="76" t="s">
        <v>15</v>
      </c>
      <c r="D518" s="76" t="s">
        <v>0</v>
      </c>
      <c r="E518" s="76" t="s">
        <v>0</v>
      </c>
      <c r="F518" s="69">
        <f>SUM(F521)</f>
        <v>9.2</v>
      </c>
    </row>
    <row r="519" spans="1:6" ht="47.25">
      <c r="A519" s="108" t="s">
        <v>574</v>
      </c>
      <c r="B519" s="10" t="s">
        <v>469</v>
      </c>
      <c r="C519" s="77" t="s">
        <v>15</v>
      </c>
      <c r="D519" s="77" t="s">
        <v>9</v>
      </c>
      <c r="E519" s="77"/>
      <c r="F519" s="68">
        <f>SUM(F521)</f>
        <v>9.2</v>
      </c>
    </row>
    <row r="520" spans="1:6" ht="15.75">
      <c r="A520" s="147" t="s">
        <v>18</v>
      </c>
      <c r="B520" s="110" t="s">
        <v>469</v>
      </c>
      <c r="C520" s="77" t="s">
        <v>15</v>
      </c>
      <c r="D520" s="129" t="s">
        <v>17</v>
      </c>
      <c r="E520" s="129" t="s">
        <v>0</v>
      </c>
      <c r="F520" s="130">
        <f>SUM(F522)</f>
        <v>9.2</v>
      </c>
    </row>
    <row r="521" spans="1:6" ht="31.5">
      <c r="A521" s="147" t="s">
        <v>20</v>
      </c>
      <c r="B521" s="110" t="s">
        <v>469</v>
      </c>
      <c r="C521" s="77" t="s">
        <v>15</v>
      </c>
      <c r="D521" s="129" t="s">
        <v>19</v>
      </c>
      <c r="E521" s="129" t="s">
        <v>0</v>
      </c>
      <c r="F521" s="130">
        <f>SUM(F522)</f>
        <v>9.2</v>
      </c>
    </row>
    <row r="522" spans="1:6" ht="15.75">
      <c r="A522" s="9" t="s">
        <v>14</v>
      </c>
      <c r="B522" s="10" t="s">
        <v>469</v>
      </c>
      <c r="C522" s="77" t="s">
        <v>15</v>
      </c>
      <c r="D522" s="10" t="s">
        <v>19</v>
      </c>
      <c r="E522" s="10" t="s">
        <v>13</v>
      </c>
      <c r="F522" s="11">
        <v>9.2</v>
      </c>
    </row>
    <row r="523" spans="1:6" ht="45" customHeight="1">
      <c r="A523" s="5" t="s">
        <v>24</v>
      </c>
      <c r="B523" s="6" t="s">
        <v>469</v>
      </c>
      <c r="C523" s="7" t="s">
        <v>23</v>
      </c>
      <c r="D523" s="7" t="s">
        <v>0</v>
      </c>
      <c r="E523" s="7" t="s">
        <v>0</v>
      </c>
      <c r="F523" s="8">
        <f>SUM(F525)</f>
        <v>19072.199999999997</v>
      </c>
    </row>
    <row r="524" spans="1:6" ht="47.25" customHeight="1">
      <c r="A524" s="5" t="s">
        <v>10</v>
      </c>
      <c r="B524" s="6" t="s">
        <v>469</v>
      </c>
      <c r="C524" s="7" t="s">
        <v>23</v>
      </c>
      <c r="D524" s="7" t="s">
        <v>9</v>
      </c>
      <c r="E524" s="7" t="s">
        <v>0</v>
      </c>
      <c r="F524" s="8">
        <f>SUM(F525)</f>
        <v>19072.199999999997</v>
      </c>
    </row>
    <row r="525" spans="1:6" ht="15.75">
      <c r="A525" s="5" t="s">
        <v>18</v>
      </c>
      <c r="B525" s="6" t="s">
        <v>469</v>
      </c>
      <c r="C525" s="7" t="s">
        <v>23</v>
      </c>
      <c r="D525" s="7" t="s">
        <v>17</v>
      </c>
      <c r="E525" s="7" t="s">
        <v>0</v>
      </c>
      <c r="F525" s="8">
        <f>SUM(F526+F528+F530)</f>
        <v>19072.199999999997</v>
      </c>
    </row>
    <row r="526" spans="1:6" ht="31.5">
      <c r="A526" s="5" t="s">
        <v>20</v>
      </c>
      <c r="B526" s="6" t="s">
        <v>469</v>
      </c>
      <c r="C526" s="7" t="s">
        <v>23</v>
      </c>
      <c r="D526" s="7" t="s">
        <v>19</v>
      </c>
      <c r="E526" s="7" t="s">
        <v>0</v>
      </c>
      <c r="F526" s="8">
        <f>SUM(F527)</f>
        <v>18851.6</v>
      </c>
    </row>
    <row r="527" spans="1:6" ht="15.75">
      <c r="A527" s="9" t="s">
        <v>14</v>
      </c>
      <c r="B527" s="10" t="s">
        <v>469</v>
      </c>
      <c r="C527" s="10" t="s">
        <v>23</v>
      </c>
      <c r="D527" s="10" t="s">
        <v>19</v>
      </c>
      <c r="E527" s="10" t="s">
        <v>13</v>
      </c>
      <c r="F527" s="11">
        <f>SUM(Функциональная!E36)</f>
        <v>18851.6</v>
      </c>
    </row>
    <row r="528" spans="1:6" ht="31.5">
      <c r="A528" s="5" t="s">
        <v>26</v>
      </c>
      <c r="B528" s="6" t="s">
        <v>469</v>
      </c>
      <c r="C528" s="7" t="s">
        <v>23</v>
      </c>
      <c r="D528" s="7" t="s">
        <v>25</v>
      </c>
      <c r="E528" s="7" t="s">
        <v>0</v>
      </c>
      <c r="F528" s="8">
        <f>SUM(F529)</f>
        <v>210.1</v>
      </c>
    </row>
    <row r="529" spans="1:6" ht="15.75">
      <c r="A529" s="9" t="s">
        <v>14</v>
      </c>
      <c r="B529" s="10" t="s">
        <v>469</v>
      </c>
      <c r="C529" s="10" t="s">
        <v>23</v>
      </c>
      <c r="D529" s="10" t="s">
        <v>25</v>
      </c>
      <c r="E529" s="10" t="s">
        <v>13</v>
      </c>
      <c r="F529" s="11">
        <f>SUM(Функциональная!E38)</f>
        <v>210.1</v>
      </c>
    </row>
    <row r="530" spans="1:6" ht="47.25">
      <c r="A530" s="5" t="s">
        <v>28</v>
      </c>
      <c r="B530" s="6" t="s">
        <v>469</v>
      </c>
      <c r="C530" s="7" t="s">
        <v>23</v>
      </c>
      <c r="D530" s="7" t="s">
        <v>27</v>
      </c>
      <c r="E530" s="7" t="s">
        <v>0</v>
      </c>
      <c r="F530" s="8">
        <f>SUM(F531)</f>
        <v>10.5</v>
      </c>
    </row>
    <row r="531" spans="1:6" ht="15.75">
      <c r="A531" s="9" t="s">
        <v>14</v>
      </c>
      <c r="B531" s="10" t="s">
        <v>469</v>
      </c>
      <c r="C531" s="10" t="s">
        <v>23</v>
      </c>
      <c r="D531" s="10" t="s">
        <v>27</v>
      </c>
      <c r="E531" s="10" t="s">
        <v>13</v>
      </c>
      <c r="F531" s="11">
        <f>SUM(Функциональная!E40)</f>
        <v>10.5</v>
      </c>
    </row>
    <row r="532" spans="1:6" s="1" customFormat="1" ht="31.5">
      <c r="A532" s="145" t="s">
        <v>32</v>
      </c>
      <c r="B532" s="116" t="s">
        <v>469</v>
      </c>
      <c r="C532" s="117" t="s">
        <v>31</v>
      </c>
      <c r="D532" s="117" t="s">
        <v>0</v>
      </c>
      <c r="E532" s="117" t="s">
        <v>0</v>
      </c>
      <c r="F532" s="146">
        <f>SUM(F533)</f>
        <v>32.2</v>
      </c>
    </row>
    <row r="533" spans="1:6" ht="47.25">
      <c r="A533" s="108" t="s">
        <v>574</v>
      </c>
      <c r="B533" s="10" t="s">
        <v>469</v>
      </c>
      <c r="C533" s="77" t="s">
        <v>31</v>
      </c>
      <c r="D533" s="77" t="s">
        <v>9</v>
      </c>
      <c r="E533" s="77"/>
      <c r="F533" s="68">
        <f>SUM(F534)</f>
        <v>32.2</v>
      </c>
    </row>
    <row r="534" spans="1:6" ht="47.25">
      <c r="A534" s="108" t="s">
        <v>574</v>
      </c>
      <c r="B534" s="10" t="s">
        <v>469</v>
      </c>
      <c r="C534" s="77" t="s">
        <v>31</v>
      </c>
      <c r="D534" s="77" t="s">
        <v>17</v>
      </c>
      <c r="E534" s="77" t="s">
        <v>0</v>
      </c>
      <c r="F534" s="68">
        <f>SUM(F535+F537)</f>
        <v>32.2</v>
      </c>
    </row>
    <row r="535" spans="1:6" s="128" customFormat="1" ht="31.5">
      <c r="A535" s="147" t="s">
        <v>20</v>
      </c>
      <c r="B535" s="10" t="s">
        <v>469</v>
      </c>
      <c r="C535" s="110" t="s">
        <v>31</v>
      </c>
      <c r="D535" s="129" t="s">
        <v>19</v>
      </c>
      <c r="E535" s="129" t="s">
        <v>0</v>
      </c>
      <c r="F535" s="130">
        <f>SUM(F536)</f>
        <v>28.8</v>
      </c>
    </row>
    <row r="536" spans="1:6" ht="15.75">
      <c r="A536" s="9" t="s">
        <v>14</v>
      </c>
      <c r="B536" s="10" t="s">
        <v>469</v>
      </c>
      <c r="C536" s="10" t="s">
        <v>31</v>
      </c>
      <c r="D536" s="10" t="s">
        <v>19</v>
      </c>
      <c r="E536" s="10" t="s">
        <v>13</v>
      </c>
      <c r="F536" s="130">
        <v>28.8</v>
      </c>
    </row>
    <row r="537" spans="1:6" ht="15.75">
      <c r="A537" s="5" t="s">
        <v>36</v>
      </c>
      <c r="B537" s="10" t="s">
        <v>469</v>
      </c>
      <c r="C537" s="6" t="s">
        <v>31</v>
      </c>
      <c r="D537" s="7" t="s">
        <v>35</v>
      </c>
      <c r="E537" s="7" t="s">
        <v>0</v>
      </c>
      <c r="F537" s="8">
        <f>SUM(F538)</f>
        <v>3.4</v>
      </c>
    </row>
    <row r="538" spans="1:6" ht="15.75">
      <c r="A538" s="9" t="s">
        <v>14</v>
      </c>
      <c r="B538" s="10" t="s">
        <v>469</v>
      </c>
      <c r="C538" s="10" t="s">
        <v>31</v>
      </c>
      <c r="D538" s="10" t="s">
        <v>35</v>
      </c>
      <c r="E538" s="10" t="s">
        <v>13</v>
      </c>
      <c r="F538" s="11">
        <v>3.4</v>
      </c>
    </row>
    <row r="539" spans="1:6" ht="15.75">
      <c r="A539" s="5" t="s">
        <v>40</v>
      </c>
      <c r="B539" s="6" t="s">
        <v>469</v>
      </c>
      <c r="C539" s="7" t="s">
        <v>39</v>
      </c>
      <c r="D539" s="7" t="s">
        <v>0</v>
      </c>
      <c r="E539" s="7" t="s">
        <v>0</v>
      </c>
      <c r="F539" s="8">
        <f>SUM(F540)</f>
        <v>747.9000000000001</v>
      </c>
    </row>
    <row r="540" spans="1:6" ht="15.75">
      <c r="A540" s="5" t="s">
        <v>42</v>
      </c>
      <c r="B540" s="6" t="s">
        <v>469</v>
      </c>
      <c r="C540" s="7" t="s">
        <v>39</v>
      </c>
      <c r="D540" s="7" t="s">
        <v>41</v>
      </c>
      <c r="E540" s="7" t="s">
        <v>0</v>
      </c>
      <c r="F540" s="8">
        <f>SUM(F541+F543)</f>
        <v>747.9000000000001</v>
      </c>
    </row>
    <row r="541" spans="1:6" ht="31.5">
      <c r="A541" s="5" t="s">
        <v>44</v>
      </c>
      <c r="B541" s="6" t="s">
        <v>469</v>
      </c>
      <c r="C541" s="7" t="s">
        <v>39</v>
      </c>
      <c r="D541" s="7" t="s">
        <v>43</v>
      </c>
      <c r="E541" s="7" t="s">
        <v>0</v>
      </c>
      <c r="F541" s="8">
        <f>SUM(F542)</f>
        <v>383.1</v>
      </c>
    </row>
    <row r="542" spans="1:6" ht="15.75">
      <c r="A542" s="9" t="s">
        <v>14</v>
      </c>
      <c r="B542" s="10" t="s">
        <v>469</v>
      </c>
      <c r="C542" s="10" t="s">
        <v>39</v>
      </c>
      <c r="D542" s="10" t="s">
        <v>43</v>
      </c>
      <c r="E542" s="10" t="s">
        <v>13</v>
      </c>
      <c r="F542" s="11">
        <f>SUM(Функциональная!E55)</f>
        <v>383.1</v>
      </c>
    </row>
    <row r="543" spans="1:6" ht="15" customHeight="1">
      <c r="A543" s="5" t="s">
        <v>46</v>
      </c>
      <c r="B543" s="6" t="s">
        <v>469</v>
      </c>
      <c r="C543" s="7" t="s">
        <v>39</v>
      </c>
      <c r="D543" s="7" t="s">
        <v>45</v>
      </c>
      <c r="E543" s="7" t="s">
        <v>0</v>
      </c>
      <c r="F543" s="8">
        <f>SUM(F544)</f>
        <v>364.8</v>
      </c>
    </row>
    <row r="544" spans="1:6" ht="15.75">
      <c r="A544" s="9" t="s">
        <v>14</v>
      </c>
      <c r="B544" s="10" t="s">
        <v>469</v>
      </c>
      <c r="C544" s="10" t="s">
        <v>39</v>
      </c>
      <c r="D544" s="10" t="s">
        <v>45</v>
      </c>
      <c r="E544" s="10" t="s">
        <v>13</v>
      </c>
      <c r="F544" s="11">
        <f>SUM(Функциональная!E57)</f>
        <v>364.8</v>
      </c>
    </row>
    <row r="545" spans="1:6" ht="15.75">
      <c r="A545" s="5" t="s">
        <v>55</v>
      </c>
      <c r="B545" s="6" t="s">
        <v>469</v>
      </c>
      <c r="C545" s="7" t="s">
        <v>54</v>
      </c>
      <c r="D545" s="7" t="s">
        <v>0</v>
      </c>
      <c r="E545" s="7" t="s">
        <v>0</v>
      </c>
      <c r="F545" s="8">
        <f>SUM(F546+F557+F563+F551)</f>
        <v>1776.4</v>
      </c>
    </row>
    <row r="546" spans="1:6" ht="15" customHeight="1">
      <c r="A546" s="5" t="s">
        <v>57</v>
      </c>
      <c r="B546" s="6" t="s">
        <v>469</v>
      </c>
      <c r="C546" s="7" t="s">
        <v>54</v>
      </c>
      <c r="D546" s="7" t="s">
        <v>56</v>
      </c>
      <c r="E546" s="7" t="s">
        <v>0</v>
      </c>
      <c r="F546" s="8">
        <f>SUM(F547+F549)</f>
        <v>1184.4</v>
      </c>
    </row>
    <row r="547" spans="1:6" ht="15" customHeight="1">
      <c r="A547" s="5" t="s">
        <v>59</v>
      </c>
      <c r="B547" s="6" t="s">
        <v>469</v>
      </c>
      <c r="C547" s="7" t="s">
        <v>54</v>
      </c>
      <c r="D547" s="7" t="s">
        <v>58</v>
      </c>
      <c r="E547" s="7" t="s">
        <v>0</v>
      </c>
      <c r="F547" s="8">
        <f>SUM(F548)</f>
        <v>1068.7</v>
      </c>
    </row>
    <row r="548" spans="1:6" ht="15.75">
      <c r="A548" s="9" t="s">
        <v>14</v>
      </c>
      <c r="B548" s="10" t="s">
        <v>469</v>
      </c>
      <c r="C548" s="10" t="s">
        <v>54</v>
      </c>
      <c r="D548" s="10" t="s">
        <v>58</v>
      </c>
      <c r="E548" s="10" t="s">
        <v>13</v>
      </c>
      <c r="F548" s="11">
        <f>SUM(Функциональная!E65)</f>
        <v>1068.7</v>
      </c>
    </row>
    <row r="549" spans="1:6" s="96" customFormat="1" ht="27" customHeight="1">
      <c r="A549" s="93" t="s">
        <v>516</v>
      </c>
      <c r="B549" s="6" t="s">
        <v>469</v>
      </c>
      <c r="C549" s="6" t="s">
        <v>54</v>
      </c>
      <c r="D549" s="7" t="s">
        <v>517</v>
      </c>
      <c r="E549" s="7" t="s">
        <v>0</v>
      </c>
      <c r="F549" s="8">
        <f>SUM(F550)</f>
        <v>115.7</v>
      </c>
    </row>
    <row r="550" spans="1:6" s="96" customFormat="1" ht="16.5" customHeight="1">
      <c r="A550" s="51" t="s">
        <v>14</v>
      </c>
      <c r="B550" s="52" t="s">
        <v>469</v>
      </c>
      <c r="C550" s="52" t="s">
        <v>54</v>
      </c>
      <c r="D550" s="52" t="s">
        <v>517</v>
      </c>
      <c r="E550" s="52" t="s">
        <v>13</v>
      </c>
      <c r="F550" s="53">
        <f>SUM(Функциональная!E67)</f>
        <v>115.7</v>
      </c>
    </row>
    <row r="551" spans="1:6" s="96" customFormat="1" ht="46.5" customHeight="1">
      <c r="A551" s="109" t="s">
        <v>10</v>
      </c>
      <c r="B551" s="76" t="s">
        <v>469</v>
      </c>
      <c r="C551" s="76" t="s">
        <v>54</v>
      </c>
      <c r="D551" s="76" t="s">
        <v>9</v>
      </c>
      <c r="E551" s="76"/>
      <c r="F551" s="69">
        <f>SUM(F552)</f>
        <v>109.1</v>
      </c>
    </row>
    <row r="552" spans="1:6" s="96" customFormat="1" ht="16.5" customHeight="1">
      <c r="A552" s="109" t="s">
        <v>18</v>
      </c>
      <c r="B552" s="76" t="s">
        <v>469</v>
      </c>
      <c r="C552" s="76" t="s">
        <v>54</v>
      </c>
      <c r="D552" s="76" t="s">
        <v>17</v>
      </c>
      <c r="E552" s="76"/>
      <c r="F552" s="69">
        <f>SUM(F556+F553)</f>
        <v>109.1</v>
      </c>
    </row>
    <row r="553" spans="1:6" s="96" customFormat="1" ht="27" customHeight="1">
      <c r="A553" s="147" t="s">
        <v>20</v>
      </c>
      <c r="B553" s="10" t="s">
        <v>469</v>
      </c>
      <c r="C553" s="110" t="s">
        <v>54</v>
      </c>
      <c r="D553" s="129" t="s">
        <v>19</v>
      </c>
      <c r="E553" s="129" t="s">
        <v>0</v>
      </c>
      <c r="F553" s="130">
        <f>SUM(F554)</f>
        <v>33.3</v>
      </c>
    </row>
    <row r="554" spans="1:6" s="96" customFormat="1" ht="16.5" customHeight="1">
      <c r="A554" s="9" t="s">
        <v>14</v>
      </c>
      <c r="B554" s="10" t="s">
        <v>469</v>
      </c>
      <c r="C554" s="10" t="s">
        <v>54</v>
      </c>
      <c r="D554" s="10" t="s">
        <v>19</v>
      </c>
      <c r="E554" s="10" t="s">
        <v>13</v>
      </c>
      <c r="F554" s="130">
        <v>33.3</v>
      </c>
    </row>
    <row r="555" spans="1:6" s="96" customFormat="1" ht="49.5" customHeight="1">
      <c r="A555" s="109" t="s">
        <v>30</v>
      </c>
      <c r="B555" s="76" t="s">
        <v>469</v>
      </c>
      <c r="C555" s="76" t="s">
        <v>54</v>
      </c>
      <c r="D555" s="76" t="s">
        <v>29</v>
      </c>
      <c r="E555" s="76" t="s">
        <v>0</v>
      </c>
      <c r="F555" s="69">
        <f>SUM(F556)</f>
        <v>75.8</v>
      </c>
    </row>
    <row r="556" spans="1:6" s="96" customFormat="1" ht="16.5" customHeight="1">
      <c r="A556" s="9" t="s">
        <v>14</v>
      </c>
      <c r="B556" s="10" t="s">
        <v>469</v>
      </c>
      <c r="C556" s="10" t="s">
        <v>54</v>
      </c>
      <c r="D556" s="10" t="s">
        <v>29</v>
      </c>
      <c r="E556" s="10" t="s">
        <v>13</v>
      </c>
      <c r="F556" s="11">
        <f>SUM(Функциональная!E73)</f>
        <v>75.8</v>
      </c>
    </row>
    <row r="557" spans="1:6" ht="31.5">
      <c r="A557" s="5" t="s">
        <v>61</v>
      </c>
      <c r="B557" s="6" t="s">
        <v>469</v>
      </c>
      <c r="C557" s="7" t="s">
        <v>54</v>
      </c>
      <c r="D557" s="7" t="s">
        <v>60</v>
      </c>
      <c r="E557" s="7" t="s">
        <v>0</v>
      </c>
      <c r="F557" s="8">
        <f>SUM(F558)</f>
        <v>201.89999999999998</v>
      </c>
    </row>
    <row r="558" spans="1:6" ht="15.75">
      <c r="A558" s="5" t="s">
        <v>63</v>
      </c>
      <c r="B558" s="6" t="s">
        <v>469</v>
      </c>
      <c r="C558" s="7" t="s">
        <v>54</v>
      </c>
      <c r="D558" s="7" t="s">
        <v>62</v>
      </c>
      <c r="E558" s="7" t="s">
        <v>0</v>
      </c>
      <c r="F558" s="8">
        <f>SUM(F559+F561)</f>
        <v>201.89999999999998</v>
      </c>
    </row>
    <row r="559" spans="1:6" ht="15.75">
      <c r="A559" s="5" t="s">
        <v>65</v>
      </c>
      <c r="B559" s="6" t="s">
        <v>469</v>
      </c>
      <c r="C559" s="7" t="s">
        <v>54</v>
      </c>
      <c r="D559" s="7" t="s">
        <v>64</v>
      </c>
      <c r="E559" s="7" t="s">
        <v>0</v>
      </c>
      <c r="F559" s="8">
        <f>SUM(F560)</f>
        <v>101.1</v>
      </c>
    </row>
    <row r="560" spans="1:6" ht="15.75">
      <c r="A560" s="9" t="s">
        <v>14</v>
      </c>
      <c r="B560" s="10" t="s">
        <v>469</v>
      </c>
      <c r="C560" s="10" t="s">
        <v>54</v>
      </c>
      <c r="D560" s="10" t="s">
        <v>64</v>
      </c>
      <c r="E560" s="10" t="s">
        <v>13</v>
      </c>
      <c r="F560" s="11">
        <f>SUM(Функциональная!E80-Ведомстенная!F507)</f>
        <v>101.1</v>
      </c>
    </row>
    <row r="561" spans="1:6" ht="31.5">
      <c r="A561" s="5" t="s">
        <v>67</v>
      </c>
      <c r="B561" s="6" t="s">
        <v>469</v>
      </c>
      <c r="C561" s="7" t="s">
        <v>54</v>
      </c>
      <c r="D561" s="7" t="s">
        <v>66</v>
      </c>
      <c r="E561" s="7" t="s">
        <v>0</v>
      </c>
      <c r="F561" s="8">
        <f>SUM(F562)</f>
        <v>100.8</v>
      </c>
    </row>
    <row r="562" spans="1:6" ht="15.75">
      <c r="A562" s="9" t="s">
        <v>14</v>
      </c>
      <c r="B562" s="10" t="s">
        <v>469</v>
      </c>
      <c r="C562" s="10" t="s">
        <v>54</v>
      </c>
      <c r="D562" s="10" t="s">
        <v>66</v>
      </c>
      <c r="E562" s="10" t="s">
        <v>13</v>
      </c>
      <c r="F562" s="11">
        <f>SUM(Функциональная!E82)</f>
        <v>100.8</v>
      </c>
    </row>
    <row r="563" spans="1:6" ht="15.75">
      <c r="A563" s="5" t="s">
        <v>75</v>
      </c>
      <c r="B563" s="6" t="s">
        <v>469</v>
      </c>
      <c r="C563" s="7" t="s">
        <v>54</v>
      </c>
      <c r="D563" s="7" t="s">
        <v>74</v>
      </c>
      <c r="E563" s="7" t="s">
        <v>0</v>
      </c>
      <c r="F563" s="8">
        <f>SUM(F564)</f>
        <v>281</v>
      </c>
    </row>
    <row r="564" spans="1:6" ht="15.75">
      <c r="A564" s="9" t="s">
        <v>14</v>
      </c>
      <c r="B564" s="10" t="s">
        <v>469</v>
      </c>
      <c r="C564" s="10" t="s">
        <v>54</v>
      </c>
      <c r="D564" s="10" t="s">
        <v>74</v>
      </c>
      <c r="E564" s="10" t="s">
        <v>13</v>
      </c>
      <c r="F564" s="11">
        <f>SUM(Функциональная!E96-Ведомстенная!F259-Ведомстенная!F511-Ведомстенная!F401-F56)</f>
        <v>281</v>
      </c>
    </row>
    <row r="565" spans="1:6" ht="15.75">
      <c r="A565" s="5" t="s">
        <v>81</v>
      </c>
      <c r="B565" s="6" t="s">
        <v>469</v>
      </c>
      <c r="C565" s="7" t="s">
        <v>80</v>
      </c>
      <c r="D565" s="7" t="s">
        <v>0</v>
      </c>
      <c r="E565" s="7" t="s">
        <v>0</v>
      </c>
      <c r="F565" s="8">
        <f>SUM(F569)</f>
        <v>819.7</v>
      </c>
    </row>
    <row r="566" spans="1:6" ht="15.75">
      <c r="A566" s="5" t="s">
        <v>83</v>
      </c>
      <c r="B566" s="6" t="s">
        <v>469</v>
      </c>
      <c r="C566" s="7" t="s">
        <v>82</v>
      </c>
      <c r="D566" s="7" t="s">
        <v>0</v>
      </c>
      <c r="E566" s="7" t="s">
        <v>0</v>
      </c>
      <c r="F566" s="8">
        <f>SUM(F569)</f>
        <v>819.7</v>
      </c>
    </row>
    <row r="567" spans="1:6" ht="17.25" customHeight="1">
      <c r="A567" s="5" t="s">
        <v>57</v>
      </c>
      <c r="B567" s="6" t="s">
        <v>469</v>
      </c>
      <c r="C567" s="7" t="s">
        <v>82</v>
      </c>
      <c r="D567" s="7" t="s">
        <v>56</v>
      </c>
      <c r="E567" s="7" t="s">
        <v>0</v>
      </c>
      <c r="F567" s="8">
        <f>SUM(F569)</f>
        <v>819.7</v>
      </c>
    </row>
    <row r="568" spans="1:6" ht="31.5">
      <c r="A568" s="5" t="s">
        <v>85</v>
      </c>
      <c r="B568" s="6" t="s">
        <v>469</v>
      </c>
      <c r="C568" s="7" t="s">
        <v>82</v>
      </c>
      <c r="D568" s="7" t="s">
        <v>84</v>
      </c>
      <c r="E568" s="7" t="s">
        <v>0</v>
      </c>
      <c r="F568" s="8">
        <f>SUM(F569)</f>
        <v>819.7</v>
      </c>
    </row>
    <row r="569" spans="1:6" ht="15.75">
      <c r="A569" s="9" t="s">
        <v>14</v>
      </c>
      <c r="B569" s="10" t="s">
        <v>469</v>
      </c>
      <c r="C569" s="10" t="s">
        <v>82</v>
      </c>
      <c r="D569" s="10" t="s">
        <v>84</v>
      </c>
      <c r="E569" s="10" t="s">
        <v>13</v>
      </c>
      <c r="F569" s="11">
        <f>SUM(Функциональная!E104)</f>
        <v>819.7</v>
      </c>
    </row>
    <row r="570" spans="1:6" ht="31.5">
      <c r="A570" s="5" t="s">
        <v>87</v>
      </c>
      <c r="B570" s="6" t="s">
        <v>469</v>
      </c>
      <c r="C570" s="7" t="s">
        <v>86</v>
      </c>
      <c r="D570" s="7" t="s">
        <v>0</v>
      </c>
      <c r="E570" s="7" t="s">
        <v>0</v>
      </c>
      <c r="F570" s="8">
        <f>SUM(F571+F576)</f>
        <v>1007</v>
      </c>
    </row>
    <row r="571" spans="1:6" ht="15.75">
      <c r="A571" s="5" t="s">
        <v>89</v>
      </c>
      <c r="B571" s="6" t="s">
        <v>469</v>
      </c>
      <c r="C571" s="7" t="s">
        <v>88</v>
      </c>
      <c r="D571" s="7" t="s">
        <v>0</v>
      </c>
      <c r="E571" s="7" t="s">
        <v>0</v>
      </c>
      <c r="F571" s="8">
        <f>SUM(F573+F575)</f>
        <v>126.5</v>
      </c>
    </row>
    <row r="572" spans="1:6" ht="15.75">
      <c r="A572" s="5" t="s">
        <v>97</v>
      </c>
      <c r="B572" s="6" t="s">
        <v>469</v>
      </c>
      <c r="C572" s="7" t="s">
        <v>88</v>
      </c>
      <c r="D572" s="7" t="s">
        <v>96</v>
      </c>
      <c r="E572" s="7" t="s">
        <v>0</v>
      </c>
      <c r="F572" s="8">
        <f>SUM(F573+F575)</f>
        <v>126.5</v>
      </c>
    </row>
    <row r="573" spans="1:6" ht="31.5">
      <c r="A573" s="9" t="s">
        <v>95</v>
      </c>
      <c r="B573" s="6" t="s">
        <v>469</v>
      </c>
      <c r="C573" s="10" t="s">
        <v>88</v>
      </c>
      <c r="D573" s="10" t="s">
        <v>96</v>
      </c>
      <c r="E573" s="10" t="s">
        <v>94</v>
      </c>
      <c r="F573" s="11">
        <v>101.2</v>
      </c>
    </row>
    <row r="574" spans="1:6" ht="31.5">
      <c r="A574" s="5" t="s">
        <v>99</v>
      </c>
      <c r="B574" s="6" t="s">
        <v>469</v>
      </c>
      <c r="C574" s="7" t="s">
        <v>88</v>
      </c>
      <c r="D574" s="7" t="s">
        <v>98</v>
      </c>
      <c r="E574" s="7" t="s">
        <v>0</v>
      </c>
      <c r="F574" s="8">
        <f>SUM(F575)</f>
        <v>25.3</v>
      </c>
    </row>
    <row r="575" spans="1:6" ht="31.5">
      <c r="A575" s="9" t="s">
        <v>95</v>
      </c>
      <c r="B575" s="6" t="s">
        <v>469</v>
      </c>
      <c r="C575" s="10" t="s">
        <v>88</v>
      </c>
      <c r="D575" s="10" t="s">
        <v>98</v>
      </c>
      <c r="E575" s="10" t="s">
        <v>94</v>
      </c>
      <c r="F575" s="11">
        <v>25.3</v>
      </c>
    </row>
    <row r="576" spans="1:6" ht="28.5" customHeight="1">
      <c r="A576" s="5" t="s">
        <v>113</v>
      </c>
      <c r="B576" s="6" t="s">
        <v>469</v>
      </c>
      <c r="C576" s="7" t="s">
        <v>112</v>
      </c>
      <c r="D576" s="7" t="s">
        <v>0</v>
      </c>
      <c r="E576" s="7" t="s">
        <v>0</v>
      </c>
      <c r="F576" s="8">
        <f>SUM(F582+F577)</f>
        <v>880.5</v>
      </c>
    </row>
    <row r="577" spans="1:6" ht="17.25" customHeight="1">
      <c r="A577" s="122" t="s">
        <v>48</v>
      </c>
      <c r="B577" s="123" t="s">
        <v>469</v>
      </c>
      <c r="C577" s="123" t="s">
        <v>112</v>
      </c>
      <c r="D577" s="124" t="s">
        <v>49</v>
      </c>
      <c r="E577" s="124" t="s">
        <v>0</v>
      </c>
      <c r="F577" s="125">
        <f>SUM(F579)</f>
        <v>24.700000000000017</v>
      </c>
    </row>
    <row r="578" spans="1:6" ht="17.25" customHeight="1">
      <c r="A578" s="122" t="s">
        <v>51</v>
      </c>
      <c r="B578" s="123" t="s">
        <v>469</v>
      </c>
      <c r="C578" s="123" t="s">
        <v>112</v>
      </c>
      <c r="D578" s="124" t="s">
        <v>50</v>
      </c>
      <c r="E578" s="124" t="s">
        <v>0</v>
      </c>
      <c r="F578" s="125">
        <f>SUM(F579)</f>
        <v>24.700000000000017</v>
      </c>
    </row>
    <row r="579" spans="1:6" ht="17.25" customHeight="1">
      <c r="A579" s="114" t="s">
        <v>14</v>
      </c>
      <c r="B579" s="126" t="s">
        <v>469</v>
      </c>
      <c r="C579" s="126" t="s">
        <v>112</v>
      </c>
      <c r="D579" s="126" t="s">
        <v>50</v>
      </c>
      <c r="E579" s="126" t="s">
        <v>13</v>
      </c>
      <c r="F579" s="127">
        <f>SUM(Функциональная!E127-Ведомстенная!F407)</f>
        <v>24.700000000000017</v>
      </c>
    </row>
    <row r="580" spans="1:6" ht="15.75">
      <c r="A580" s="5" t="s">
        <v>77</v>
      </c>
      <c r="B580" s="6" t="s">
        <v>469</v>
      </c>
      <c r="C580" s="7" t="s">
        <v>112</v>
      </c>
      <c r="D580" s="7" t="s">
        <v>76</v>
      </c>
      <c r="E580" s="7" t="s">
        <v>0</v>
      </c>
      <c r="F580" s="8">
        <f>SUM(F582)</f>
        <v>855.8</v>
      </c>
    </row>
    <row r="581" spans="1:6" ht="47.25">
      <c r="A581" s="5" t="s">
        <v>115</v>
      </c>
      <c r="B581" s="6" t="s">
        <v>469</v>
      </c>
      <c r="C581" s="7" t="s">
        <v>112</v>
      </c>
      <c r="D581" s="7" t="s">
        <v>114</v>
      </c>
      <c r="E581" s="7" t="s">
        <v>0</v>
      </c>
      <c r="F581" s="8">
        <f>SUM(F582)</f>
        <v>855.8</v>
      </c>
    </row>
    <row r="582" spans="1:6" ht="15.75">
      <c r="A582" s="9" t="s">
        <v>14</v>
      </c>
      <c r="B582" s="10" t="s">
        <v>469</v>
      </c>
      <c r="C582" s="10" t="s">
        <v>112</v>
      </c>
      <c r="D582" s="10" t="s">
        <v>114</v>
      </c>
      <c r="E582" s="10" t="s">
        <v>13</v>
      </c>
      <c r="F582" s="11">
        <f>SUM(Функциональная!E130)</f>
        <v>855.8</v>
      </c>
    </row>
    <row r="583" spans="1:6" ht="15.75">
      <c r="A583" s="5" t="s">
        <v>117</v>
      </c>
      <c r="B583" s="6" t="s">
        <v>469</v>
      </c>
      <c r="C583" s="7" t="s">
        <v>116</v>
      </c>
      <c r="D583" s="7" t="s">
        <v>0</v>
      </c>
      <c r="E583" s="7" t="s">
        <v>0</v>
      </c>
      <c r="F583" s="8">
        <f>SUM(F588)</f>
        <v>367.8</v>
      </c>
    </row>
    <row r="584" spans="1:6" ht="15.75">
      <c r="A584" s="5" t="s">
        <v>119</v>
      </c>
      <c r="B584" s="6" t="s">
        <v>469</v>
      </c>
      <c r="C584" s="7" t="s">
        <v>118</v>
      </c>
      <c r="D584" s="7" t="s">
        <v>0</v>
      </c>
      <c r="E584" s="7" t="s">
        <v>0</v>
      </c>
      <c r="F584" s="8">
        <f>SUM(F588)</f>
        <v>367.8</v>
      </c>
    </row>
    <row r="585" spans="1:6" ht="15.75">
      <c r="A585" s="5" t="s">
        <v>77</v>
      </c>
      <c r="B585" s="6" t="s">
        <v>469</v>
      </c>
      <c r="C585" s="7" t="s">
        <v>118</v>
      </c>
      <c r="D585" s="7" t="s">
        <v>76</v>
      </c>
      <c r="E585" s="7" t="s">
        <v>0</v>
      </c>
      <c r="F585" s="8">
        <f>SUM(F588)</f>
        <v>367.8</v>
      </c>
    </row>
    <row r="586" spans="1:6" ht="31.5">
      <c r="A586" s="5" t="s">
        <v>126</v>
      </c>
      <c r="B586" s="6" t="s">
        <v>469</v>
      </c>
      <c r="C586" s="7" t="s">
        <v>118</v>
      </c>
      <c r="D586" s="7" t="s">
        <v>125</v>
      </c>
      <c r="E586" s="7" t="s">
        <v>0</v>
      </c>
      <c r="F586" s="8">
        <f>SUM(F588)</f>
        <v>367.8</v>
      </c>
    </row>
    <row r="587" spans="1:6" ht="31.5">
      <c r="A587" s="5" t="s">
        <v>128</v>
      </c>
      <c r="B587" s="6" t="s">
        <v>469</v>
      </c>
      <c r="C587" s="7" t="s">
        <v>118</v>
      </c>
      <c r="D587" s="7" t="s">
        <v>127</v>
      </c>
      <c r="E587" s="7" t="s">
        <v>0</v>
      </c>
      <c r="F587" s="8">
        <f>SUM(F588)</f>
        <v>367.8</v>
      </c>
    </row>
    <row r="588" spans="1:6" ht="15.75">
      <c r="A588" s="9" t="s">
        <v>14</v>
      </c>
      <c r="B588" s="10" t="s">
        <v>469</v>
      </c>
      <c r="C588" s="10" t="s">
        <v>118</v>
      </c>
      <c r="D588" s="10" t="s">
        <v>127</v>
      </c>
      <c r="E588" s="10" t="s">
        <v>13</v>
      </c>
      <c r="F588" s="11">
        <f>SUM(Функциональная!E148)</f>
        <v>367.8</v>
      </c>
    </row>
    <row r="589" spans="1:6" ht="15.75">
      <c r="A589" s="5" t="s">
        <v>132</v>
      </c>
      <c r="B589" s="10" t="s">
        <v>469</v>
      </c>
      <c r="C589" s="7" t="s">
        <v>131</v>
      </c>
      <c r="D589" s="7" t="s">
        <v>0</v>
      </c>
      <c r="E589" s="7" t="s">
        <v>0</v>
      </c>
      <c r="F589" s="8">
        <f>SUM(F591)</f>
        <v>15</v>
      </c>
    </row>
    <row r="590" spans="1:6" ht="15.75">
      <c r="A590" s="5" t="s">
        <v>167</v>
      </c>
      <c r="B590" s="10" t="s">
        <v>469</v>
      </c>
      <c r="C590" s="7" t="s">
        <v>166</v>
      </c>
      <c r="D590" s="7" t="s">
        <v>0</v>
      </c>
      <c r="E590" s="7" t="s">
        <v>0</v>
      </c>
      <c r="F590" s="8">
        <f>SUM(F591)</f>
        <v>15</v>
      </c>
    </row>
    <row r="591" spans="1:6" ht="47.25">
      <c r="A591" s="5" t="s">
        <v>10</v>
      </c>
      <c r="B591" s="10" t="s">
        <v>469</v>
      </c>
      <c r="C591" s="7" t="s">
        <v>166</v>
      </c>
      <c r="D591" s="7" t="s">
        <v>9</v>
      </c>
      <c r="E591" s="7" t="s">
        <v>0</v>
      </c>
      <c r="F591" s="8">
        <f>SUM(F594)</f>
        <v>15</v>
      </c>
    </row>
    <row r="592" spans="1:6" ht="15.75">
      <c r="A592" s="5" t="s">
        <v>18</v>
      </c>
      <c r="B592" s="10" t="s">
        <v>469</v>
      </c>
      <c r="C592" s="7" t="s">
        <v>166</v>
      </c>
      <c r="D592" s="7" t="s">
        <v>17</v>
      </c>
      <c r="E592" s="7" t="s">
        <v>0</v>
      </c>
      <c r="F592" s="8">
        <f>SUM(F594)</f>
        <v>15</v>
      </c>
    </row>
    <row r="593" spans="1:6" ht="31.5">
      <c r="A593" s="5" t="s">
        <v>20</v>
      </c>
      <c r="B593" s="10" t="s">
        <v>469</v>
      </c>
      <c r="C593" s="7" t="s">
        <v>166</v>
      </c>
      <c r="D593" s="7" t="s">
        <v>19</v>
      </c>
      <c r="E593" s="7" t="s">
        <v>0</v>
      </c>
      <c r="F593" s="8">
        <f>SUM(F594)</f>
        <v>15</v>
      </c>
    </row>
    <row r="594" spans="1:7" ht="15.75">
      <c r="A594" s="9" t="s">
        <v>14</v>
      </c>
      <c r="B594" s="10" t="s">
        <v>469</v>
      </c>
      <c r="C594" s="10" t="s">
        <v>166</v>
      </c>
      <c r="D594" s="10" t="s">
        <v>19</v>
      </c>
      <c r="E594" s="10" t="s">
        <v>13</v>
      </c>
      <c r="F594" s="11">
        <v>15</v>
      </c>
      <c r="G594" s="149"/>
    </row>
    <row r="595" spans="1:6" ht="15.75">
      <c r="A595" s="54" t="s">
        <v>179</v>
      </c>
      <c r="B595" s="10" t="s">
        <v>469</v>
      </c>
      <c r="C595" s="56" t="s">
        <v>178</v>
      </c>
      <c r="D595" s="56" t="s">
        <v>0</v>
      </c>
      <c r="E595" s="56" t="s">
        <v>0</v>
      </c>
      <c r="F595" s="26">
        <f>SUM(F596+F601+F618)</f>
        <v>3590.2</v>
      </c>
    </row>
    <row r="596" spans="1:6" ht="15.75">
      <c r="A596" s="5" t="s">
        <v>181</v>
      </c>
      <c r="B596" s="10" t="s">
        <v>469</v>
      </c>
      <c r="C596" s="7" t="s">
        <v>180</v>
      </c>
      <c r="D596" s="7" t="s">
        <v>0</v>
      </c>
      <c r="E596" s="7" t="s">
        <v>0</v>
      </c>
      <c r="F596" s="73">
        <f>SUM(F597)</f>
        <v>1365</v>
      </c>
    </row>
    <row r="597" spans="1:6" ht="15.75">
      <c r="A597" s="5" t="s">
        <v>183</v>
      </c>
      <c r="B597" s="10" t="s">
        <v>469</v>
      </c>
      <c r="C597" s="7" t="s">
        <v>180</v>
      </c>
      <c r="D597" s="7" t="s">
        <v>182</v>
      </c>
      <c r="E597" s="7" t="s">
        <v>0</v>
      </c>
      <c r="F597" s="73">
        <f>SUM(F598)</f>
        <v>1365</v>
      </c>
    </row>
    <row r="598" spans="1:6" ht="15.75">
      <c r="A598" s="5" t="s">
        <v>185</v>
      </c>
      <c r="B598" s="10" t="s">
        <v>469</v>
      </c>
      <c r="C598" s="7" t="s">
        <v>180</v>
      </c>
      <c r="D598" s="7" t="s">
        <v>184</v>
      </c>
      <c r="E598" s="7" t="s">
        <v>0</v>
      </c>
      <c r="F598" s="73">
        <f>SUM(F599)</f>
        <v>1365</v>
      </c>
    </row>
    <row r="599" spans="1:6" ht="31.5">
      <c r="A599" s="5" t="s">
        <v>191</v>
      </c>
      <c r="B599" s="10" t="s">
        <v>469</v>
      </c>
      <c r="C599" s="7" t="s">
        <v>180</v>
      </c>
      <c r="D599" s="7" t="s">
        <v>190</v>
      </c>
      <c r="E599" s="7" t="s">
        <v>0</v>
      </c>
      <c r="F599" s="73">
        <f>SUM(F600)</f>
        <v>1365</v>
      </c>
    </row>
    <row r="600" spans="1:7" ht="15.75">
      <c r="A600" s="9" t="s">
        <v>193</v>
      </c>
      <c r="B600" s="10" t="s">
        <v>469</v>
      </c>
      <c r="C600" s="10" t="s">
        <v>180</v>
      </c>
      <c r="D600" s="10" t="s">
        <v>190</v>
      </c>
      <c r="E600" s="10" t="s">
        <v>192</v>
      </c>
      <c r="F600" s="74">
        <v>1365</v>
      </c>
      <c r="G600" s="149"/>
    </row>
    <row r="601" spans="1:6" ht="15.75">
      <c r="A601" s="5" t="s">
        <v>209</v>
      </c>
      <c r="B601" s="10" t="s">
        <v>469</v>
      </c>
      <c r="C601" s="7" t="s">
        <v>208</v>
      </c>
      <c r="D601" s="7" t="s">
        <v>0</v>
      </c>
      <c r="E601" s="7" t="s">
        <v>0</v>
      </c>
      <c r="F601" s="8">
        <f>SUM(F604+F606+F610+F614)</f>
        <v>1977.8999999999999</v>
      </c>
    </row>
    <row r="602" spans="1:6" ht="15.75">
      <c r="A602" s="5" t="s">
        <v>217</v>
      </c>
      <c r="B602" s="10" t="s">
        <v>469</v>
      </c>
      <c r="C602" s="7" t="s">
        <v>208</v>
      </c>
      <c r="D602" s="7" t="s">
        <v>216</v>
      </c>
      <c r="E602" s="7" t="s">
        <v>0</v>
      </c>
      <c r="F602" s="8">
        <f>SUM(F603)</f>
        <v>1300.6</v>
      </c>
    </row>
    <row r="603" spans="1:6" ht="15.75">
      <c r="A603" s="5" t="s">
        <v>185</v>
      </c>
      <c r="B603" s="10" t="s">
        <v>469</v>
      </c>
      <c r="C603" s="7" t="s">
        <v>208</v>
      </c>
      <c r="D603" s="7" t="s">
        <v>218</v>
      </c>
      <c r="E603" s="7" t="s">
        <v>0</v>
      </c>
      <c r="F603" s="8">
        <f>SUM(F604)</f>
        <v>1300.6</v>
      </c>
    </row>
    <row r="604" spans="1:6" ht="31.5">
      <c r="A604" s="5" t="s">
        <v>456</v>
      </c>
      <c r="B604" s="10" t="s">
        <v>469</v>
      </c>
      <c r="C604" s="7" t="s">
        <v>208</v>
      </c>
      <c r="D604" s="7" t="s">
        <v>220</v>
      </c>
      <c r="E604" s="7" t="s">
        <v>0</v>
      </c>
      <c r="F604" s="8">
        <f>SUM(F605)</f>
        <v>1300.6</v>
      </c>
    </row>
    <row r="605" spans="1:7" ht="15.75">
      <c r="A605" s="9" t="s">
        <v>193</v>
      </c>
      <c r="B605" s="10" t="s">
        <v>469</v>
      </c>
      <c r="C605" s="10" t="s">
        <v>208</v>
      </c>
      <c r="D605" s="10" t="s">
        <v>220</v>
      </c>
      <c r="E605" s="10" t="s">
        <v>192</v>
      </c>
      <c r="F605" s="11">
        <v>1300.6</v>
      </c>
      <c r="G605" s="149"/>
    </row>
    <row r="606" spans="1:6" ht="15.75">
      <c r="A606" s="5" t="s">
        <v>233</v>
      </c>
      <c r="B606" s="10" t="s">
        <v>469</v>
      </c>
      <c r="C606" s="7" t="s">
        <v>208</v>
      </c>
      <c r="D606" s="7" t="s">
        <v>232</v>
      </c>
      <c r="E606" s="7" t="s">
        <v>0</v>
      </c>
      <c r="F606" s="8">
        <f>SUM(F607)</f>
        <v>411.7</v>
      </c>
    </row>
    <row r="607" spans="1:6" ht="15.75">
      <c r="A607" s="5" t="s">
        <v>185</v>
      </c>
      <c r="B607" s="10" t="s">
        <v>469</v>
      </c>
      <c r="C607" s="7" t="s">
        <v>208</v>
      </c>
      <c r="D607" s="7" t="s">
        <v>234</v>
      </c>
      <c r="E607" s="7" t="s">
        <v>0</v>
      </c>
      <c r="F607" s="8">
        <f>SUM(F608)</f>
        <v>411.7</v>
      </c>
    </row>
    <row r="608" spans="1:6" ht="31.5">
      <c r="A608" s="5" t="s">
        <v>236</v>
      </c>
      <c r="B608" s="10" t="s">
        <v>469</v>
      </c>
      <c r="C608" s="7" t="s">
        <v>208</v>
      </c>
      <c r="D608" s="7" t="s">
        <v>235</v>
      </c>
      <c r="E608" s="7" t="s">
        <v>0</v>
      </c>
      <c r="F608" s="8">
        <f>SUM(F609)</f>
        <v>411.7</v>
      </c>
    </row>
    <row r="609" spans="1:7" ht="15.75">
      <c r="A609" s="9" t="s">
        <v>193</v>
      </c>
      <c r="B609" s="10" t="s">
        <v>469</v>
      </c>
      <c r="C609" s="10" t="s">
        <v>208</v>
      </c>
      <c r="D609" s="10" t="s">
        <v>235</v>
      </c>
      <c r="E609" s="10" t="s">
        <v>192</v>
      </c>
      <c r="F609" s="11">
        <v>411.7</v>
      </c>
      <c r="G609" s="149"/>
    </row>
    <row r="610" spans="1:6" ht="15.75">
      <c r="A610" s="5" t="s">
        <v>241</v>
      </c>
      <c r="B610" s="10" t="s">
        <v>469</v>
      </c>
      <c r="C610" s="6" t="s">
        <v>208</v>
      </c>
      <c r="D610" s="7" t="s">
        <v>240</v>
      </c>
      <c r="E610" s="7" t="s">
        <v>0</v>
      </c>
      <c r="F610" s="8">
        <f>SUM(F611)</f>
        <v>151.8</v>
      </c>
    </row>
    <row r="611" spans="1:6" ht="15.75">
      <c r="A611" s="5" t="s">
        <v>185</v>
      </c>
      <c r="B611" s="10" t="s">
        <v>469</v>
      </c>
      <c r="C611" s="6" t="s">
        <v>208</v>
      </c>
      <c r="D611" s="7" t="s">
        <v>242</v>
      </c>
      <c r="E611" s="7" t="s">
        <v>0</v>
      </c>
      <c r="F611" s="8">
        <f>SUM(F612)</f>
        <v>151.8</v>
      </c>
    </row>
    <row r="612" spans="1:6" ht="31.5">
      <c r="A612" s="93" t="s">
        <v>571</v>
      </c>
      <c r="B612" s="10" t="s">
        <v>469</v>
      </c>
      <c r="C612" s="6" t="s">
        <v>208</v>
      </c>
      <c r="D612" s="7" t="s">
        <v>570</v>
      </c>
      <c r="E612" s="7" t="s">
        <v>0</v>
      </c>
      <c r="F612" s="8">
        <f>SUM(F613)</f>
        <v>151.8</v>
      </c>
    </row>
    <row r="613" spans="1:6" ht="15.75">
      <c r="A613" s="9" t="s">
        <v>193</v>
      </c>
      <c r="B613" s="10" t="s">
        <v>469</v>
      </c>
      <c r="C613" s="10" t="s">
        <v>208</v>
      </c>
      <c r="D613" s="10" t="s">
        <v>570</v>
      </c>
      <c r="E613" s="10" t="s">
        <v>192</v>
      </c>
      <c r="F613" s="11">
        <v>151.8</v>
      </c>
    </row>
    <row r="614" spans="1:6" ht="15.75">
      <c r="A614" s="5" t="s">
        <v>248</v>
      </c>
      <c r="B614" s="10" t="s">
        <v>469</v>
      </c>
      <c r="C614" s="7" t="s">
        <v>208</v>
      </c>
      <c r="D614" s="7" t="s">
        <v>247</v>
      </c>
      <c r="E614" s="7" t="s">
        <v>0</v>
      </c>
      <c r="F614" s="8">
        <f>SUM(F615)</f>
        <v>113.8</v>
      </c>
    </row>
    <row r="615" spans="1:6" ht="15.75">
      <c r="A615" s="5" t="s">
        <v>185</v>
      </c>
      <c r="B615" s="10" t="s">
        <v>469</v>
      </c>
      <c r="C615" s="7" t="s">
        <v>208</v>
      </c>
      <c r="D615" s="7" t="s">
        <v>249</v>
      </c>
      <c r="E615" s="7" t="s">
        <v>0</v>
      </c>
      <c r="F615" s="8">
        <f>SUM(F616)</f>
        <v>113.8</v>
      </c>
    </row>
    <row r="616" spans="1:6" ht="63">
      <c r="A616" s="147" t="s">
        <v>573</v>
      </c>
      <c r="B616" s="10" t="s">
        <v>469</v>
      </c>
      <c r="C616" s="110" t="s">
        <v>208</v>
      </c>
      <c r="D616" s="129" t="s">
        <v>572</v>
      </c>
      <c r="E616" s="129" t="s">
        <v>0</v>
      </c>
      <c r="F616" s="130">
        <f>SUM(F617)</f>
        <v>113.8</v>
      </c>
    </row>
    <row r="617" spans="1:6" ht="15.75">
      <c r="A617" s="9" t="s">
        <v>193</v>
      </c>
      <c r="B617" s="10" t="s">
        <v>469</v>
      </c>
      <c r="C617" s="10" t="s">
        <v>208</v>
      </c>
      <c r="D617" s="10" t="s">
        <v>572</v>
      </c>
      <c r="E617" s="10" t="s">
        <v>192</v>
      </c>
      <c r="F617" s="11">
        <v>113.8</v>
      </c>
    </row>
    <row r="618" spans="1:6" ht="15.75">
      <c r="A618" s="5" t="s">
        <v>274</v>
      </c>
      <c r="B618" s="10" t="s">
        <v>469</v>
      </c>
      <c r="C618" s="7" t="s">
        <v>273</v>
      </c>
      <c r="D618" s="7" t="s">
        <v>0</v>
      </c>
      <c r="E618" s="7" t="s">
        <v>0</v>
      </c>
      <c r="F618" s="8">
        <f>SUM(F619)</f>
        <v>247.3</v>
      </c>
    </row>
    <row r="619" spans="1:6" ht="63">
      <c r="A619" s="5" t="s">
        <v>261</v>
      </c>
      <c r="B619" s="10" t="s">
        <v>469</v>
      </c>
      <c r="C619" s="7" t="s">
        <v>273</v>
      </c>
      <c r="D619" s="7" t="s">
        <v>260</v>
      </c>
      <c r="E619" s="7" t="s">
        <v>0</v>
      </c>
      <c r="F619" s="8">
        <f>SUM(F620)</f>
        <v>247.3</v>
      </c>
    </row>
    <row r="620" spans="1:6" ht="15.75">
      <c r="A620" s="5" t="s">
        <v>185</v>
      </c>
      <c r="B620" s="10" t="s">
        <v>469</v>
      </c>
      <c r="C620" s="7" t="s">
        <v>273</v>
      </c>
      <c r="D620" s="7" t="s">
        <v>262</v>
      </c>
      <c r="E620" s="7" t="s">
        <v>0</v>
      </c>
      <c r="F620" s="8">
        <f>SUM(F621)</f>
        <v>247.3</v>
      </c>
    </row>
    <row r="621" spans="1:6" ht="63">
      <c r="A621" s="5" t="s">
        <v>264</v>
      </c>
      <c r="B621" s="10" t="s">
        <v>469</v>
      </c>
      <c r="C621" s="7" t="s">
        <v>273</v>
      </c>
      <c r="D621" s="7" t="s">
        <v>263</v>
      </c>
      <c r="E621" s="7" t="s">
        <v>0</v>
      </c>
      <c r="F621" s="8">
        <f>SUM(F622)</f>
        <v>247.3</v>
      </c>
    </row>
    <row r="622" spans="1:6" ht="15.75">
      <c r="A622" s="9" t="s">
        <v>193</v>
      </c>
      <c r="B622" s="10" t="s">
        <v>469</v>
      </c>
      <c r="C622" s="10" t="s">
        <v>273</v>
      </c>
      <c r="D622" s="10" t="s">
        <v>263</v>
      </c>
      <c r="E622" s="10" t="s">
        <v>192</v>
      </c>
      <c r="F622" s="11">
        <v>247.3</v>
      </c>
    </row>
    <row r="623" spans="1:6" ht="31.5">
      <c r="A623" s="5" t="s">
        <v>290</v>
      </c>
      <c r="B623" s="10" t="s">
        <v>469</v>
      </c>
      <c r="C623" s="7" t="s">
        <v>289</v>
      </c>
      <c r="D623" s="7" t="s">
        <v>0</v>
      </c>
      <c r="E623" s="7" t="s">
        <v>0</v>
      </c>
      <c r="F623" s="8">
        <f>SUM(F624+F637)</f>
        <v>472.7</v>
      </c>
    </row>
    <row r="624" spans="1:6" ht="15.75">
      <c r="A624" s="5" t="s">
        <v>292</v>
      </c>
      <c r="B624" s="10" t="s">
        <v>469</v>
      </c>
      <c r="C624" s="7" t="s">
        <v>291</v>
      </c>
      <c r="D624" s="7" t="s">
        <v>0</v>
      </c>
      <c r="E624" s="7" t="s">
        <v>0</v>
      </c>
      <c r="F624" s="8">
        <f>SUM(F625+F629+F633)</f>
        <v>420.9</v>
      </c>
    </row>
    <row r="625" spans="1:6" ht="31.5">
      <c r="A625" s="5" t="s">
        <v>294</v>
      </c>
      <c r="B625" s="10" t="s">
        <v>469</v>
      </c>
      <c r="C625" s="7" t="s">
        <v>291</v>
      </c>
      <c r="D625" s="7" t="s">
        <v>293</v>
      </c>
      <c r="E625" s="7" t="s">
        <v>0</v>
      </c>
      <c r="F625" s="8">
        <f>SUM(F626)</f>
        <v>249.6</v>
      </c>
    </row>
    <row r="626" spans="1:6" ht="15.75">
      <c r="A626" s="5" t="s">
        <v>185</v>
      </c>
      <c r="B626" s="10" t="s">
        <v>469</v>
      </c>
      <c r="C626" s="7" t="s">
        <v>291</v>
      </c>
      <c r="D626" s="7" t="s">
        <v>295</v>
      </c>
      <c r="E626" s="7" t="s">
        <v>0</v>
      </c>
      <c r="F626" s="8">
        <f>SUM(F627)</f>
        <v>249.6</v>
      </c>
    </row>
    <row r="627" spans="1:6" ht="31.5">
      <c r="A627" s="5" t="s">
        <v>297</v>
      </c>
      <c r="B627" s="10" t="s">
        <v>469</v>
      </c>
      <c r="C627" s="7" t="s">
        <v>291</v>
      </c>
      <c r="D627" s="7" t="s">
        <v>296</v>
      </c>
      <c r="E627" s="7" t="s">
        <v>0</v>
      </c>
      <c r="F627" s="8">
        <f>SUM(F628)</f>
        <v>249.6</v>
      </c>
    </row>
    <row r="628" spans="1:6" ht="15.75">
      <c r="A628" s="9" t="s">
        <v>193</v>
      </c>
      <c r="B628" s="10" t="s">
        <v>469</v>
      </c>
      <c r="C628" s="10" t="s">
        <v>291</v>
      </c>
      <c r="D628" s="10" t="s">
        <v>296</v>
      </c>
      <c r="E628" s="10" t="s">
        <v>192</v>
      </c>
      <c r="F628" s="11">
        <v>249.6</v>
      </c>
    </row>
    <row r="629" spans="1:6" ht="15.75">
      <c r="A629" s="5" t="s">
        <v>299</v>
      </c>
      <c r="B629" s="10" t="s">
        <v>469</v>
      </c>
      <c r="C629" s="7" t="s">
        <v>291</v>
      </c>
      <c r="D629" s="7" t="s">
        <v>298</v>
      </c>
      <c r="E629" s="7" t="s">
        <v>0</v>
      </c>
      <c r="F629" s="8">
        <f>SUM(F632)</f>
        <v>24.1</v>
      </c>
    </row>
    <row r="630" spans="1:6" ht="15.75">
      <c r="A630" s="5" t="s">
        <v>185</v>
      </c>
      <c r="B630" s="10" t="s">
        <v>469</v>
      </c>
      <c r="C630" s="7" t="s">
        <v>291</v>
      </c>
      <c r="D630" s="7" t="s">
        <v>300</v>
      </c>
      <c r="E630" s="7" t="s">
        <v>0</v>
      </c>
      <c r="F630" s="8">
        <f>SUM(F632)</f>
        <v>24.1</v>
      </c>
    </row>
    <row r="631" spans="1:6" ht="31.5">
      <c r="A631" s="5" t="s">
        <v>302</v>
      </c>
      <c r="B631" s="10" t="s">
        <v>469</v>
      </c>
      <c r="C631" s="7" t="s">
        <v>291</v>
      </c>
      <c r="D631" s="7" t="s">
        <v>301</v>
      </c>
      <c r="E631" s="7" t="s">
        <v>0</v>
      </c>
      <c r="F631" s="8">
        <f>SUM(F632)</f>
        <v>24.1</v>
      </c>
    </row>
    <row r="632" spans="1:6" ht="15.75">
      <c r="A632" s="9" t="s">
        <v>193</v>
      </c>
      <c r="B632" s="10" t="s">
        <v>469</v>
      </c>
      <c r="C632" s="10" t="s">
        <v>291</v>
      </c>
      <c r="D632" s="10" t="s">
        <v>301</v>
      </c>
      <c r="E632" s="10" t="s">
        <v>192</v>
      </c>
      <c r="F632" s="11">
        <v>24.1</v>
      </c>
    </row>
    <row r="633" spans="1:6" ht="15.75">
      <c r="A633" s="5" t="s">
        <v>304</v>
      </c>
      <c r="B633" s="10" t="s">
        <v>469</v>
      </c>
      <c r="C633" s="7" t="s">
        <v>291</v>
      </c>
      <c r="D633" s="7" t="s">
        <v>303</v>
      </c>
      <c r="E633" s="7" t="s">
        <v>0</v>
      </c>
      <c r="F633" s="8">
        <f>SUM(F634)</f>
        <v>147.2</v>
      </c>
    </row>
    <row r="634" spans="1:6" ht="15.75">
      <c r="A634" s="5" t="s">
        <v>185</v>
      </c>
      <c r="B634" s="10" t="s">
        <v>469</v>
      </c>
      <c r="C634" s="7" t="s">
        <v>291</v>
      </c>
      <c r="D634" s="7" t="s">
        <v>305</v>
      </c>
      <c r="E634" s="7" t="s">
        <v>0</v>
      </c>
      <c r="F634" s="8">
        <f>SUM(F635)</f>
        <v>147.2</v>
      </c>
    </row>
    <row r="635" spans="1:6" ht="31.5">
      <c r="A635" s="5" t="s">
        <v>307</v>
      </c>
      <c r="B635" s="10" t="s">
        <v>469</v>
      </c>
      <c r="C635" s="7" t="s">
        <v>291</v>
      </c>
      <c r="D635" s="7" t="s">
        <v>306</v>
      </c>
      <c r="E635" s="7" t="s">
        <v>0</v>
      </c>
      <c r="F635" s="8">
        <f>SUM(F636)</f>
        <v>147.2</v>
      </c>
    </row>
    <row r="636" spans="1:6" ht="15.75">
      <c r="A636" s="9" t="s">
        <v>193</v>
      </c>
      <c r="B636" s="10" t="s">
        <v>469</v>
      </c>
      <c r="C636" s="10" t="s">
        <v>291</v>
      </c>
      <c r="D636" s="10" t="s">
        <v>306</v>
      </c>
      <c r="E636" s="10" t="s">
        <v>192</v>
      </c>
      <c r="F636" s="11">
        <v>147.2</v>
      </c>
    </row>
    <row r="637" spans="1:6" ht="31.5">
      <c r="A637" s="5" t="s">
        <v>318</v>
      </c>
      <c r="B637" s="10" t="s">
        <v>469</v>
      </c>
      <c r="C637" s="7" t="s">
        <v>317</v>
      </c>
      <c r="D637" s="7" t="s">
        <v>0</v>
      </c>
      <c r="E637" s="7" t="s">
        <v>0</v>
      </c>
      <c r="F637" s="8">
        <f>SUM(F638)</f>
        <v>51.8</v>
      </c>
    </row>
    <row r="638" spans="1:6" ht="63">
      <c r="A638" s="5" t="s">
        <v>261</v>
      </c>
      <c r="B638" s="10" t="s">
        <v>469</v>
      </c>
      <c r="C638" s="7" t="s">
        <v>317</v>
      </c>
      <c r="D638" s="7" t="s">
        <v>260</v>
      </c>
      <c r="E638" s="7" t="s">
        <v>0</v>
      </c>
      <c r="F638" s="8">
        <f>SUM(F641)</f>
        <v>51.8</v>
      </c>
    </row>
    <row r="639" spans="1:6" ht="15.75">
      <c r="A639" s="5" t="s">
        <v>185</v>
      </c>
      <c r="B639" s="10" t="s">
        <v>469</v>
      </c>
      <c r="C639" s="7" t="s">
        <v>317</v>
      </c>
      <c r="D639" s="7" t="s">
        <v>262</v>
      </c>
      <c r="E639" s="7" t="s">
        <v>0</v>
      </c>
      <c r="F639" s="8">
        <f>SUM(F641)</f>
        <v>51.8</v>
      </c>
    </row>
    <row r="640" spans="1:6" ht="63">
      <c r="A640" s="5" t="s">
        <v>264</v>
      </c>
      <c r="B640" s="10" t="s">
        <v>469</v>
      </c>
      <c r="C640" s="7" t="s">
        <v>317</v>
      </c>
      <c r="D640" s="7" t="s">
        <v>263</v>
      </c>
      <c r="E640" s="7" t="s">
        <v>0</v>
      </c>
      <c r="F640" s="8">
        <f>SUM(F641)</f>
        <v>51.8</v>
      </c>
    </row>
    <row r="641" spans="1:6" ht="15.75">
      <c r="A641" s="9" t="s">
        <v>193</v>
      </c>
      <c r="B641" s="10" t="s">
        <v>469</v>
      </c>
      <c r="C641" s="10" t="s">
        <v>317</v>
      </c>
      <c r="D641" s="10" t="s">
        <v>263</v>
      </c>
      <c r="E641" s="10" t="s">
        <v>192</v>
      </c>
      <c r="F641" s="11">
        <v>51.8</v>
      </c>
    </row>
    <row r="642" spans="1:6" ht="18" customHeight="1">
      <c r="A642" s="5" t="s">
        <v>320</v>
      </c>
      <c r="B642" s="6" t="s">
        <v>469</v>
      </c>
      <c r="C642" s="7" t="s">
        <v>319</v>
      </c>
      <c r="D642" s="7" t="s">
        <v>0</v>
      </c>
      <c r="E642" s="7" t="s">
        <v>0</v>
      </c>
      <c r="F642" s="125">
        <f>SUM(F644+F648)</f>
        <v>680.1</v>
      </c>
    </row>
    <row r="643" spans="1:6" ht="18" customHeight="1">
      <c r="A643" s="5" t="s">
        <v>322</v>
      </c>
      <c r="B643" s="6" t="s">
        <v>469</v>
      </c>
      <c r="C643" s="7" t="s">
        <v>321</v>
      </c>
      <c r="D643" s="7" t="s">
        <v>0</v>
      </c>
      <c r="E643" s="7" t="s">
        <v>0</v>
      </c>
      <c r="F643" s="125">
        <f>SUM(F647)</f>
        <v>200.1</v>
      </c>
    </row>
    <row r="644" spans="1:6" ht="18" customHeight="1">
      <c r="A644" s="5" t="s">
        <v>324</v>
      </c>
      <c r="B644" s="6" t="s">
        <v>469</v>
      </c>
      <c r="C644" s="7" t="s">
        <v>321</v>
      </c>
      <c r="D644" s="7" t="s">
        <v>323</v>
      </c>
      <c r="E644" s="7" t="s">
        <v>0</v>
      </c>
      <c r="F644" s="125">
        <f>SUM(F647)</f>
        <v>200.1</v>
      </c>
    </row>
    <row r="645" spans="1:6" ht="18" customHeight="1">
      <c r="A645" s="5" t="s">
        <v>185</v>
      </c>
      <c r="B645" s="6" t="s">
        <v>469</v>
      </c>
      <c r="C645" s="7" t="s">
        <v>321</v>
      </c>
      <c r="D645" s="7" t="s">
        <v>325</v>
      </c>
      <c r="E645" s="7" t="s">
        <v>0</v>
      </c>
      <c r="F645" s="125">
        <f>SUM(F647)</f>
        <v>200.1</v>
      </c>
    </row>
    <row r="646" spans="1:6" ht="27" customHeight="1">
      <c r="A646" s="5" t="s">
        <v>327</v>
      </c>
      <c r="B646" s="6" t="s">
        <v>469</v>
      </c>
      <c r="C646" s="7" t="s">
        <v>321</v>
      </c>
      <c r="D646" s="7" t="s">
        <v>326</v>
      </c>
      <c r="E646" s="7" t="s">
        <v>0</v>
      </c>
      <c r="F646" s="125">
        <f>SUM(F647)</f>
        <v>200.1</v>
      </c>
    </row>
    <row r="647" spans="1:6" ht="18" customHeight="1">
      <c r="A647" s="9" t="s">
        <v>193</v>
      </c>
      <c r="B647" s="110" t="s">
        <v>469</v>
      </c>
      <c r="C647" s="10" t="s">
        <v>321</v>
      </c>
      <c r="D647" s="10" t="s">
        <v>326</v>
      </c>
      <c r="E647" s="10" t="s">
        <v>192</v>
      </c>
      <c r="F647" s="127">
        <v>200.1</v>
      </c>
    </row>
    <row r="648" spans="1:6" ht="30.75" customHeight="1">
      <c r="A648" s="5" t="s">
        <v>329</v>
      </c>
      <c r="B648" s="6" t="s">
        <v>469</v>
      </c>
      <c r="C648" s="7" t="s">
        <v>328</v>
      </c>
      <c r="D648" s="7" t="s">
        <v>0</v>
      </c>
      <c r="E648" s="7" t="s">
        <v>0</v>
      </c>
      <c r="F648" s="8">
        <f>SUM(F649)</f>
        <v>480</v>
      </c>
    </row>
    <row r="649" spans="1:6" ht="15.75">
      <c r="A649" s="5" t="s">
        <v>77</v>
      </c>
      <c r="B649" s="6" t="s">
        <v>469</v>
      </c>
      <c r="C649" s="7" t="s">
        <v>328</v>
      </c>
      <c r="D649" s="7" t="s">
        <v>76</v>
      </c>
      <c r="E649" s="7" t="s">
        <v>0</v>
      </c>
      <c r="F649" s="8">
        <f>SUM(F650+F652+F654)</f>
        <v>480</v>
      </c>
    </row>
    <row r="650" spans="1:6" ht="15.75">
      <c r="A650" s="5" t="s">
        <v>331</v>
      </c>
      <c r="B650" s="6" t="s">
        <v>469</v>
      </c>
      <c r="C650" s="7" t="s">
        <v>328</v>
      </c>
      <c r="D650" s="7" t="s">
        <v>330</v>
      </c>
      <c r="E650" s="7" t="s">
        <v>0</v>
      </c>
      <c r="F650" s="8">
        <f>SUM(F651)</f>
        <v>130</v>
      </c>
    </row>
    <row r="651" spans="1:6" ht="31.5">
      <c r="A651" s="9" t="s">
        <v>333</v>
      </c>
      <c r="B651" s="10" t="s">
        <v>469</v>
      </c>
      <c r="C651" s="10" t="s">
        <v>328</v>
      </c>
      <c r="D651" s="10" t="s">
        <v>330</v>
      </c>
      <c r="E651" s="10" t="s">
        <v>332</v>
      </c>
      <c r="F651" s="11">
        <f>SUM(Функциональная!E403)</f>
        <v>130</v>
      </c>
    </row>
    <row r="652" spans="1:6" ht="15.75">
      <c r="A652" s="5" t="s">
        <v>337</v>
      </c>
      <c r="B652" s="6" t="s">
        <v>469</v>
      </c>
      <c r="C652" s="7" t="s">
        <v>328</v>
      </c>
      <c r="D652" s="7" t="s">
        <v>336</v>
      </c>
      <c r="E652" s="7" t="s">
        <v>0</v>
      </c>
      <c r="F652" s="8">
        <f>SUM(F653)</f>
        <v>300</v>
      </c>
    </row>
    <row r="653" spans="1:6" ht="31.5">
      <c r="A653" s="9" t="s">
        <v>333</v>
      </c>
      <c r="B653" s="10" t="s">
        <v>469</v>
      </c>
      <c r="C653" s="10" t="s">
        <v>328</v>
      </c>
      <c r="D653" s="10" t="s">
        <v>336</v>
      </c>
      <c r="E653" s="10" t="s">
        <v>332</v>
      </c>
      <c r="F653" s="11">
        <f>SUM(Функциональная!E407)</f>
        <v>300</v>
      </c>
    </row>
    <row r="654" spans="1:6" ht="30" customHeight="1">
      <c r="A654" s="5" t="s">
        <v>339</v>
      </c>
      <c r="B654" s="6" t="s">
        <v>469</v>
      </c>
      <c r="C654" s="7" t="s">
        <v>328</v>
      </c>
      <c r="D654" s="7" t="s">
        <v>338</v>
      </c>
      <c r="E654" s="7" t="s">
        <v>0</v>
      </c>
      <c r="F654" s="8">
        <f>SUM(F655)</f>
        <v>50</v>
      </c>
    </row>
    <row r="655" spans="1:6" ht="31.5">
      <c r="A655" s="9" t="s">
        <v>333</v>
      </c>
      <c r="B655" s="10" t="s">
        <v>469</v>
      </c>
      <c r="C655" s="10" t="s">
        <v>328</v>
      </c>
      <c r="D655" s="10" t="s">
        <v>338</v>
      </c>
      <c r="E655" s="10" t="s">
        <v>332</v>
      </c>
      <c r="F655" s="11">
        <f>SUM(Функциональная!E409)</f>
        <v>50</v>
      </c>
    </row>
    <row r="656" spans="1:6" ht="15.75">
      <c r="A656" s="5" t="s">
        <v>341</v>
      </c>
      <c r="B656" s="6" t="s">
        <v>469</v>
      </c>
      <c r="C656" s="7" t="s">
        <v>340</v>
      </c>
      <c r="D656" s="7" t="s">
        <v>0</v>
      </c>
      <c r="E656" s="7" t="s">
        <v>0</v>
      </c>
      <c r="F656" s="8">
        <f>SUM(F662+F679+F657)</f>
        <v>3624.5</v>
      </c>
    </row>
    <row r="657" spans="1:6" ht="15.75">
      <c r="A657" s="5" t="s">
        <v>343</v>
      </c>
      <c r="B657" s="116" t="s">
        <v>469</v>
      </c>
      <c r="C657" s="7" t="s">
        <v>342</v>
      </c>
      <c r="D657" s="67" t="s">
        <v>0</v>
      </c>
      <c r="E657" s="76" t="s">
        <v>0</v>
      </c>
      <c r="F657" s="69">
        <f>SUM(F658)</f>
        <v>282.9</v>
      </c>
    </row>
    <row r="658" spans="1:6" ht="15.75">
      <c r="A658" s="5" t="s">
        <v>345</v>
      </c>
      <c r="B658" s="116" t="s">
        <v>469</v>
      </c>
      <c r="C658" s="7" t="s">
        <v>342</v>
      </c>
      <c r="D658" s="67" t="s">
        <v>344</v>
      </c>
      <c r="E658" s="76" t="s">
        <v>0</v>
      </c>
      <c r="F658" s="69">
        <f>SUM(F660)</f>
        <v>282.9</v>
      </c>
    </row>
    <row r="659" spans="1:6" ht="15.75">
      <c r="A659" s="5" t="s">
        <v>185</v>
      </c>
      <c r="B659" s="116" t="s">
        <v>469</v>
      </c>
      <c r="C659" s="7" t="s">
        <v>342</v>
      </c>
      <c r="D659" s="67" t="s">
        <v>346</v>
      </c>
      <c r="E659" s="76"/>
      <c r="F659" s="69">
        <f>SUM(F660)</f>
        <v>282.9</v>
      </c>
    </row>
    <row r="660" spans="1:6" ht="31.5">
      <c r="A660" s="5" t="s">
        <v>567</v>
      </c>
      <c r="B660" s="116" t="s">
        <v>469</v>
      </c>
      <c r="C660" s="7" t="s">
        <v>342</v>
      </c>
      <c r="D660" s="67" t="s">
        <v>566</v>
      </c>
      <c r="E660" s="76" t="s">
        <v>0</v>
      </c>
      <c r="F660" s="69">
        <f>SUM(F661)</f>
        <v>282.9</v>
      </c>
    </row>
    <row r="661" spans="1:6" ht="15.75">
      <c r="A661" s="9" t="s">
        <v>193</v>
      </c>
      <c r="B661" s="10" t="s">
        <v>469</v>
      </c>
      <c r="C661" s="110" t="s">
        <v>342</v>
      </c>
      <c r="D661" s="129" t="s">
        <v>566</v>
      </c>
      <c r="E661" s="129" t="s">
        <v>192</v>
      </c>
      <c r="F661" s="130">
        <v>282.9</v>
      </c>
    </row>
    <row r="662" spans="1:6" ht="15.75">
      <c r="A662" s="5" t="s">
        <v>351</v>
      </c>
      <c r="B662" s="6" t="s">
        <v>469</v>
      </c>
      <c r="C662" s="7" t="s">
        <v>350</v>
      </c>
      <c r="D662" s="7" t="s">
        <v>0</v>
      </c>
      <c r="E662" s="7" t="s">
        <v>0</v>
      </c>
      <c r="F662" s="8">
        <f>SUM(F667+F663)</f>
        <v>3276</v>
      </c>
    </row>
    <row r="663" spans="1:6" ht="15.75">
      <c r="A663" s="111" t="s">
        <v>557</v>
      </c>
      <c r="B663" s="110" t="s">
        <v>469</v>
      </c>
      <c r="C663" s="112" t="s">
        <v>350</v>
      </c>
      <c r="D663" s="112" t="s">
        <v>558</v>
      </c>
      <c r="E663" s="112"/>
      <c r="F663" s="144">
        <f>SUM(F664)</f>
        <v>772.8</v>
      </c>
    </row>
    <row r="664" spans="1:6" ht="15.75">
      <c r="A664" s="111" t="s">
        <v>559</v>
      </c>
      <c r="B664" s="110" t="s">
        <v>469</v>
      </c>
      <c r="C664" s="112" t="s">
        <v>350</v>
      </c>
      <c r="D664" s="112" t="s">
        <v>560</v>
      </c>
      <c r="E664" s="112"/>
      <c r="F664" s="144">
        <f>SUM(F665)</f>
        <v>772.8</v>
      </c>
    </row>
    <row r="665" spans="1:6" ht="15.75">
      <c r="A665" s="111" t="s">
        <v>561</v>
      </c>
      <c r="B665" s="110" t="s">
        <v>469</v>
      </c>
      <c r="C665" s="112" t="s">
        <v>350</v>
      </c>
      <c r="D665" s="112" t="s">
        <v>562</v>
      </c>
      <c r="E665" s="112"/>
      <c r="F665" s="144">
        <f>SUM(F666)</f>
        <v>772.8</v>
      </c>
    </row>
    <row r="666" spans="1:6" ht="15.75">
      <c r="A666" s="111" t="s">
        <v>363</v>
      </c>
      <c r="B666" s="110" t="s">
        <v>469</v>
      </c>
      <c r="C666" s="112" t="s">
        <v>350</v>
      </c>
      <c r="D666" s="112" t="s">
        <v>562</v>
      </c>
      <c r="E666" s="112" t="s">
        <v>397</v>
      </c>
      <c r="F666" s="144">
        <v>772.8</v>
      </c>
    </row>
    <row r="667" spans="1:6" ht="15.75">
      <c r="A667" s="5" t="s">
        <v>199</v>
      </c>
      <c r="B667" s="6" t="s">
        <v>469</v>
      </c>
      <c r="C667" s="7" t="s">
        <v>350</v>
      </c>
      <c r="D667" s="7" t="s">
        <v>198</v>
      </c>
      <c r="E667" s="7" t="s">
        <v>0</v>
      </c>
      <c r="F667" s="8">
        <f>SUM(F668+F673)</f>
        <v>2503.2</v>
      </c>
    </row>
    <row r="668" spans="1:6" ht="31.5">
      <c r="A668" s="5" t="s">
        <v>443</v>
      </c>
      <c r="B668" s="6" t="s">
        <v>469</v>
      </c>
      <c r="C668" s="7" t="s">
        <v>350</v>
      </c>
      <c r="D668" s="7" t="s">
        <v>442</v>
      </c>
      <c r="E668" s="7" t="s">
        <v>0</v>
      </c>
      <c r="F668" s="8">
        <f>SUM(F672+F669)</f>
        <v>1600.8</v>
      </c>
    </row>
    <row r="669" spans="1:6" ht="31.5">
      <c r="A669" s="111" t="s">
        <v>564</v>
      </c>
      <c r="B669" s="6" t="s">
        <v>469</v>
      </c>
      <c r="C669" s="112" t="s">
        <v>350</v>
      </c>
      <c r="D669" s="112" t="s">
        <v>565</v>
      </c>
      <c r="E669" s="112"/>
      <c r="F669" s="144">
        <f>SUM(F670)</f>
        <v>892.8</v>
      </c>
    </row>
    <row r="670" spans="1:6" ht="15.75">
      <c r="A670" s="111" t="s">
        <v>363</v>
      </c>
      <c r="B670" s="10" t="s">
        <v>469</v>
      </c>
      <c r="C670" s="112" t="s">
        <v>350</v>
      </c>
      <c r="D670" s="112" t="s">
        <v>565</v>
      </c>
      <c r="E670" s="112" t="s">
        <v>397</v>
      </c>
      <c r="F670" s="144">
        <v>892.8</v>
      </c>
    </row>
    <row r="671" spans="1:6" ht="28.5" customHeight="1">
      <c r="A671" s="5" t="s">
        <v>445</v>
      </c>
      <c r="B671" s="6" t="s">
        <v>469</v>
      </c>
      <c r="C671" s="7" t="s">
        <v>350</v>
      </c>
      <c r="D671" s="7" t="s">
        <v>444</v>
      </c>
      <c r="E671" s="7" t="s">
        <v>0</v>
      </c>
      <c r="F671" s="8">
        <f>SUM(F672)</f>
        <v>708</v>
      </c>
    </row>
    <row r="672" spans="1:6" ht="15.75">
      <c r="A672" s="9" t="s">
        <v>363</v>
      </c>
      <c r="B672" s="10" t="s">
        <v>469</v>
      </c>
      <c r="C672" s="10" t="s">
        <v>350</v>
      </c>
      <c r="D672" s="10" t="s">
        <v>444</v>
      </c>
      <c r="E672" s="10" t="s">
        <v>397</v>
      </c>
      <c r="F672" s="11">
        <f>SUM(Функциональная!E480)</f>
        <v>708</v>
      </c>
    </row>
    <row r="673" spans="1:6" ht="15.75">
      <c r="A673" s="5" t="s">
        <v>77</v>
      </c>
      <c r="B673" s="6" t="s">
        <v>469</v>
      </c>
      <c r="C673" s="7" t="s">
        <v>350</v>
      </c>
      <c r="D673" s="7" t="s">
        <v>76</v>
      </c>
      <c r="E673" s="7" t="s">
        <v>0</v>
      </c>
      <c r="F673" s="8">
        <f>SUM(F674)</f>
        <v>902.4</v>
      </c>
    </row>
    <row r="674" spans="1:6" ht="31.5">
      <c r="A674" s="5" t="s">
        <v>126</v>
      </c>
      <c r="B674" s="6" t="s">
        <v>469</v>
      </c>
      <c r="C674" s="7" t="s">
        <v>350</v>
      </c>
      <c r="D674" s="7" t="s">
        <v>125</v>
      </c>
      <c r="E674" s="7" t="s">
        <v>0</v>
      </c>
      <c r="F674" s="8">
        <f>SUM(F676+F678)</f>
        <v>902.4</v>
      </c>
    </row>
    <row r="675" spans="1:6" ht="31.5" customHeight="1">
      <c r="A675" s="5" t="s">
        <v>396</v>
      </c>
      <c r="B675" s="6" t="s">
        <v>469</v>
      </c>
      <c r="C675" s="7" t="s">
        <v>350</v>
      </c>
      <c r="D675" s="7" t="s">
        <v>395</v>
      </c>
      <c r="E675" s="7" t="s">
        <v>0</v>
      </c>
      <c r="F675" s="8">
        <f>SUM(F676)</f>
        <v>548.4</v>
      </c>
    </row>
    <row r="676" spans="1:6" ht="15.75">
      <c r="A676" s="9" t="s">
        <v>363</v>
      </c>
      <c r="B676" s="10" t="s">
        <v>469</v>
      </c>
      <c r="C676" s="10" t="s">
        <v>350</v>
      </c>
      <c r="D676" s="10" t="s">
        <v>395</v>
      </c>
      <c r="E676" s="10" t="s">
        <v>397</v>
      </c>
      <c r="F676" s="11">
        <f>SUM(Функциональная!E484)</f>
        <v>548.4</v>
      </c>
    </row>
    <row r="677" spans="1:6" ht="31.5">
      <c r="A677" s="5" t="s">
        <v>399</v>
      </c>
      <c r="B677" s="6" t="s">
        <v>469</v>
      </c>
      <c r="C677" s="7" t="s">
        <v>350</v>
      </c>
      <c r="D677" s="7" t="s">
        <v>398</v>
      </c>
      <c r="E677" s="7" t="s">
        <v>0</v>
      </c>
      <c r="F677" s="8">
        <v>335.4</v>
      </c>
    </row>
    <row r="678" spans="1:6" ht="15.75">
      <c r="A678" s="9" t="s">
        <v>363</v>
      </c>
      <c r="B678" s="10" t="s">
        <v>469</v>
      </c>
      <c r="C678" s="10" t="s">
        <v>350</v>
      </c>
      <c r="D678" s="10" t="s">
        <v>398</v>
      </c>
      <c r="E678" s="10" t="s">
        <v>397</v>
      </c>
      <c r="F678" s="11">
        <f>SUM(Функциональная!E486)</f>
        <v>354</v>
      </c>
    </row>
    <row r="679" spans="1:6" ht="15.75">
      <c r="A679" s="108" t="s">
        <v>417</v>
      </c>
      <c r="B679" s="10" t="s">
        <v>469</v>
      </c>
      <c r="C679" s="77" t="s">
        <v>416</v>
      </c>
      <c r="D679" s="77" t="s">
        <v>0</v>
      </c>
      <c r="E679" s="77" t="s">
        <v>0</v>
      </c>
      <c r="F679" s="68">
        <f>SUM(F680+F689)</f>
        <v>65.6</v>
      </c>
    </row>
    <row r="680" spans="1:6" ht="47.25">
      <c r="A680" s="108" t="s">
        <v>10</v>
      </c>
      <c r="B680" s="10" t="s">
        <v>469</v>
      </c>
      <c r="C680" s="77" t="s">
        <v>416</v>
      </c>
      <c r="D680" s="77" t="s">
        <v>9</v>
      </c>
      <c r="E680" s="77" t="s">
        <v>0</v>
      </c>
      <c r="F680" s="68">
        <f>SUM(F681)</f>
        <v>65.6</v>
      </c>
    </row>
    <row r="681" spans="1:6" ht="15.75">
      <c r="A681" s="108" t="s">
        <v>18</v>
      </c>
      <c r="B681" s="10" t="s">
        <v>469</v>
      </c>
      <c r="C681" s="77" t="s">
        <v>416</v>
      </c>
      <c r="D681" s="77" t="s">
        <v>17</v>
      </c>
      <c r="E681" s="77" t="s">
        <v>0</v>
      </c>
      <c r="F681" s="68">
        <f>SUM(F682)</f>
        <v>65.6</v>
      </c>
    </row>
    <row r="682" spans="1:6" ht="31.5">
      <c r="A682" s="108" t="s">
        <v>20</v>
      </c>
      <c r="B682" s="10" t="s">
        <v>469</v>
      </c>
      <c r="C682" s="77" t="s">
        <v>416</v>
      </c>
      <c r="D682" s="77" t="s">
        <v>17</v>
      </c>
      <c r="E682" s="77"/>
      <c r="F682" s="68">
        <f>SUM(F683)</f>
        <v>65.6</v>
      </c>
    </row>
    <row r="683" spans="1:6" ht="15.75">
      <c r="A683" s="108" t="s">
        <v>14</v>
      </c>
      <c r="B683" s="10" t="s">
        <v>469</v>
      </c>
      <c r="C683" s="77" t="s">
        <v>416</v>
      </c>
      <c r="D683" s="77" t="s">
        <v>17</v>
      </c>
      <c r="E683" s="77" t="s">
        <v>13</v>
      </c>
      <c r="F683" s="68">
        <v>65.6</v>
      </c>
    </row>
    <row r="684" spans="1:6" ht="15.75">
      <c r="A684" s="12"/>
      <c r="B684" s="13" t="s">
        <v>0</v>
      </c>
      <c r="C684" s="14"/>
      <c r="D684" s="14"/>
      <c r="E684" s="14"/>
      <c r="F684" s="15">
        <f>SUM(F512+F494+F402+F289+F236+F122+F57+F21+F41+F390)</f>
        <v>524682.6</v>
      </c>
    </row>
    <row r="685" ht="15.75">
      <c r="F685" s="63">
        <f>SUM(Функциональная!E520-Ведомстенная!F684)</f>
        <v>0</v>
      </c>
    </row>
  </sheetData>
  <mergeCells count="13">
    <mergeCell ref="A16:F16"/>
    <mergeCell ref="A10:D10"/>
    <mergeCell ref="A11:D11"/>
    <mergeCell ref="A12:D12"/>
    <mergeCell ref="A15:F15"/>
    <mergeCell ref="A5:F5"/>
    <mergeCell ref="A6:F6"/>
    <mergeCell ref="A8:D8"/>
    <mergeCell ref="A9:D9"/>
    <mergeCell ref="A1:F1"/>
    <mergeCell ref="A2:F2"/>
    <mergeCell ref="A3:F3"/>
    <mergeCell ref="A4:F4"/>
  </mergeCells>
  <printOptions/>
  <pageMargins left="0.7" right="0.25" top="0.18" bottom="0.17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1" width="56.00390625" style="0" customWidth="1"/>
    <col min="2" max="2" width="33.7109375" style="0" customWidth="1"/>
    <col min="3" max="3" width="12.7109375" style="0" customWidth="1"/>
  </cols>
  <sheetData>
    <row r="1" spans="1:3" ht="16.5">
      <c r="A1" s="151" t="s">
        <v>475</v>
      </c>
      <c r="B1" s="151"/>
      <c r="C1" s="151"/>
    </row>
    <row r="2" spans="1:3" ht="16.5">
      <c r="A2" s="151" t="s">
        <v>471</v>
      </c>
      <c r="B2" s="151"/>
      <c r="C2" s="151"/>
    </row>
    <row r="3" spans="1:3" ht="16.5">
      <c r="A3" s="151" t="s">
        <v>472</v>
      </c>
      <c r="B3" s="151"/>
      <c r="C3" s="151"/>
    </row>
    <row r="4" spans="1:3" ht="16.5">
      <c r="A4" s="151" t="s">
        <v>473</v>
      </c>
      <c r="B4" s="151"/>
      <c r="C4" s="151"/>
    </row>
    <row r="5" spans="1:3" ht="16.5">
      <c r="A5" s="151" t="s">
        <v>474</v>
      </c>
      <c r="B5" s="151"/>
      <c r="C5" s="151"/>
    </row>
    <row r="6" spans="1:3" ht="16.5">
      <c r="A6" s="152" t="s">
        <v>578</v>
      </c>
      <c r="B6" s="152"/>
      <c r="C6" s="152"/>
    </row>
    <row r="9" spans="1:3" ht="16.5">
      <c r="A9" s="151" t="s">
        <v>488</v>
      </c>
      <c r="B9" s="151"/>
      <c r="C9" s="2"/>
    </row>
    <row r="10" spans="1:3" ht="16.5">
      <c r="A10" s="151" t="s">
        <v>476</v>
      </c>
      <c r="B10" s="151"/>
      <c r="C10" s="2"/>
    </row>
    <row r="11" spans="1:3" ht="16.5">
      <c r="A11" s="151" t="s">
        <v>477</v>
      </c>
      <c r="B11" s="151"/>
      <c r="C11" s="2"/>
    </row>
    <row r="12" spans="1:3" ht="16.5">
      <c r="A12" s="151" t="s">
        <v>478</v>
      </c>
      <c r="B12" s="151"/>
      <c r="C12" s="2"/>
    </row>
    <row r="13" spans="1:3" ht="16.5">
      <c r="A13" s="151" t="s">
        <v>479</v>
      </c>
      <c r="B13" s="151"/>
      <c r="C13" s="2"/>
    </row>
    <row r="14" spans="1:3" ht="16.5">
      <c r="A14" s="2"/>
      <c r="B14" s="2"/>
      <c r="C14" s="2"/>
    </row>
    <row r="16" spans="1:3" ht="18">
      <c r="A16" s="161" t="s">
        <v>489</v>
      </c>
      <c r="B16" s="161"/>
      <c r="C16" s="161"/>
    </row>
    <row r="17" spans="1:3" ht="18.75">
      <c r="A17" s="159" t="s">
        <v>490</v>
      </c>
      <c r="B17" s="159"/>
      <c r="C17" s="159"/>
    </row>
    <row r="18" spans="1:3" ht="18.75">
      <c r="A18" s="159" t="s">
        <v>477</v>
      </c>
      <c r="B18" s="159"/>
      <c r="C18" s="159"/>
    </row>
    <row r="19" spans="1:3" ht="18.75">
      <c r="A19" s="160" t="s">
        <v>491</v>
      </c>
      <c r="B19" s="160"/>
      <c r="C19" s="160"/>
    </row>
    <row r="20" spans="1:3" ht="18.75">
      <c r="A20" s="81"/>
      <c r="B20" s="81"/>
      <c r="C20" t="s">
        <v>492</v>
      </c>
    </row>
    <row r="21" spans="1:3" ht="105" customHeight="1">
      <c r="A21" s="82" t="s">
        <v>493</v>
      </c>
      <c r="B21" s="82" t="s">
        <v>494</v>
      </c>
      <c r="C21" s="83" t="s">
        <v>495</v>
      </c>
    </row>
    <row r="22" spans="1:3" ht="36.75" customHeight="1">
      <c r="A22" s="84" t="s">
        <v>496</v>
      </c>
      <c r="B22" s="85" t="s">
        <v>497</v>
      </c>
      <c r="C22" s="47">
        <f>SUM(C23)</f>
        <v>12652.399999999965</v>
      </c>
    </row>
    <row r="23" spans="1:3" ht="35.25" customHeight="1">
      <c r="A23" s="86" t="s">
        <v>498</v>
      </c>
      <c r="B23" s="87" t="s">
        <v>499</v>
      </c>
      <c r="C23" s="88">
        <f>SUM(C24+C28)</f>
        <v>12652.399999999965</v>
      </c>
    </row>
    <row r="24" spans="1:3" ht="14.25" customHeight="1">
      <c r="A24" s="89" t="s">
        <v>508</v>
      </c>
      <c r="B24" s="83" t="s">
        <v>512</v>
      </c>
      <c r="C24" s="45">
        <f>SUM(C27)</f>
        <v>-512030.2</v>
      </c>
    </row>
    <row r="25" spans="1:3" ht="16.5" customHeight="1">
      <c r="A25" s="89" t="s">
        <v>509</v>
      </c>
      <c r="B25" s="83" t="s">
        <v>513</v>
      </c>
      <c r="C25" s="45">
        <f>SUM(C27)</f>
        <v>-512030.2</v>
      </c>
    </row>
    <row r="26" spans="1:3" ht="30.75" customHeight="1">
      <c r="A26" s="89" t="s">
        <v>510</v>
      </c>
      <c r="B26" s="83" t="s">
        <v>514</v>
      </c>
      <c r="C26" s="45">
        <f>SUM(C27)</f>
        <v>-512030.2</v>
      </c>
    </row>
    <row r="27" spans="1:3" ht="30.75" customHeight="1">
      <c r="A27" s="89" t="s">
        <v>511</v>
      </c>
      <c r="B27" s="83" t="s">
        <v>515</v>
      </c>
      <c r="C27" s="45">
        <v>-512030.2</v>
      </c>
    </row>
    <row r="28" spans="1:3" ht="20.25" customHeight="1">
      <c r="A28" s="89" t="s">
        <v>500</v>
      </c>
      <c r="B28" s="83" t="s">
        <v>501</v>
      </c>
      <c r="C28" s="45">
        <f>SUM(C31)</f>
        <v>524682.6</v>
      </c>
    </row>
    <row r="29" spans="1:3" ht="15.75" customHeight="1">
      <c r="A29" s="89" t="s">
        <v>502</v>
      </c>
      <c r="B29" s="83" t="s">
        <v>503</v>
      </c>
      <c r="C29" s="45">
        <f>SUM(C31)</f>
        <v>524682.6</v>
      </c>
    </row>
    <row r="30" spans="1:3" ht="33">
      <c r="A30" s="89" t="s">
        <v>504</v>
      </c>
      <c r="B30" s="83" t="s">
        <v>505</v>
      </c>
      <c r="C30" s="45">
        <f>SUM(C31)</f>
        <v>524682.6</v>
      </c>
    </row>
    <row r="31" spans="1:3" ht="33.75" customHeight="1">
      <c r="A31" s="89" t="s">
        <v>506</v>
      </c>
      <c r="B31" s="83" t="s">
        <v>507</v>
      </c>
      <c r="C31" s="45">
        <f>SUM(Функциональная!E520)</f>
        <v>524682.6</v>
      </c>
    </row>
  </sheetData>
  <mergeCells count="15">
    <mergeCell ref="A1:C1"/>
    <mergeCell ref="A2:C2"/>
    <mergeCell ref="A3:C3"/>
    <mergeCell ref="A4:C4"/>
    <mergeCell ref="A5:C5"/>
    <mergeCell ref="A6:C6"/>
    <mergeCell ref="A9:B9"/>
    <mergeCell ref="A10:B10"/>
    <mergeCell ref="A17:C17"/>
    <mergeCell ref="A18:C18"/>
    <mergeCell ref="A19:C19"/>
    <mergeCell ref="A11:B11"/>
    <mergeCell ref="A12:B12"/>
    <mergeCell ref="A13:B13"/>
    <mergeCell ref="A16:C16"/>
  </mergeCells>
  <printOptions/>
  <pageMargins left="0.98" right="0.25" top="0.17" bottom="0.33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Nevalenova</cp:lastModifiedBy>
  <cp:lastPrinted>2010-12-29T12:49:38Z</cp:lastPrinted>
  <dcterms:created xsi:type="dcterms:W3CDTF">2002-03-11T10:22:12Z</dcterms:created>
  <dcterms:modified xsi:type="dcterms:W3CDTF">2011-09-16T11:24:42Z</dcterms:modified>
  <cp:category/>
  <cp:version/>
  <cp:contentType/>
  <cp:contentStatus/>
</cp:coreProperties>
</file>